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345" windowWidth="13905" windowHeight="7845" tabRatio="852"/>
  </bookViews>
  <sheets>
    <sheet name="표지" sheetId="65" r:id="rId1"/>
    <sheet name="목차" sheetId="34" r:id="rId2"/>
    <sheet name="세입세출총괄" sheetId="66" r:id="rId3"/>
    <sheet name="법인세입" sheetId="2" r:id="rId4"/>
    <sheet name="법인세출" sheetId="3" r:id="rId5"/>
    <sheet name="시설세입" sheetId="5" r:id="rId6"/>
    <sheet name="시설세출" sheetId="6" r:id="rId7"/>
    <sheet name="재무상태표(통합)" sheetId="54" r:id="rId8"/>
    <sheet name="손익계산서(통합)" sheetId="55" r:id="rId9"/>
    <sheet name="재무상태표(법인)" sheetId="56" r:id="rId10"/>
    <sheet name="손익계산서(법인)" sheetId="57" r:id="rId11"/>
    <sheet name="재무상태표(시설)" sheetId="62" r:id="rId12"/>
    <sheet name="손익계산서(시설)" sheetId="63" r:id="rId13"/>
    <sheet name="현금예금" sheetId="16" r:id="rId14"/>
    <sheet name="미수금" sheetId="17" r:id="rId15"/>
    <sheet name="기타유동자산" sheetId="18" r:id="rId16"/>
    <sheet name="고정자산명세서" sheetId="19" r:id="rId17"/>
    <sheet name="부채명세서" sheetId="26" r:id="rId18"/>
    <sheet name="기본재산수입" sheetId="27" r:id="rId19"/>
    <sheet name="사업수입명세서" sheetId="28" r:id="rId20"/>
    <sheet name="후원금수입" sheetId="44" r:id="rId21"/>
    <sheet name="인건비" sheetId="30" r:id="rId22"/>
    <sheet name="사업비" sheetId="31" r:id="rId23"/>
    <sheet name="기타비용" sheetId="32" r:id="rId24"/>
  </sheets>
  <definedNames>
    <definedName name="_xlnm._FilterDatabase" localSheetId="14" hidden="1">미수금!$A$1:$K$69</definedName>
    <definedName name="_xlnm.Print_Area" localSheetId="23">기타비용!$A$1:$F$25</definedName>
    <definedName name="_xlnm.Print_Area" localSheetId="14">미수금!$A$1:$K$69</definedName>
    <definedName name="_xlnm.Print_Area" localSheetId="2">세입세출총괄!$A$1:$H$27</definedName>
    <definedName name="_xlnm.Print_Area" localSheetId="10">'손익계산서(법인)'!$A$1:$E$56</definedName>
    <definedName name="_xlnm.Print_Area" localSheetId="12">'손익계산서(시설)'!$A$1:$E$53</definedName>
    <definedName name="_xlnm.Print_Area" localSheetId="8">'손익계산서(통합)'!$A$1:$E$53</definedName>
    <definedName name="_xlnm.Print_Area" localSheetId="9">'재무상태표(법인)'!$A$1:$E$59</definedName>
    <definedName name="_xlnm.Print_Area" localSheetId="11">'재무상태표(시설)'!$A$1:$E$44</definedName>
    <definedName name="_xlnm.Print_Area" localSheetId="7">'재무상태표(통합)'!$A$1:$E$59</definedName>
    <definedName name="_xlnm.Print_Area" localSheetId="20">후원금수입!$A$1:$F$29</definedName>
    <definedName name="_xlnm.Print_Titles" localSheetId="16">고정자산명세서!$2:$5</definedName>
    <definedName name="_xlnm.Print_Titles" localSheetId="17">부채명세서!$2:$5</definedName>
    <definedName name="_xlnm.Print_Titles" localSheetId="6">시설세출!$1:$2</definedName>
    <definedName name="_xlnm.Print_Titles" localSheetId="20">후원금수입!$1:$8</definedName>
  </definedNames>
  <calcPr calcId="124519"/>
</workbook>
</file>

<file path=xl/calcChain.xml><?xml version="1.0" encoding="utf-8"?>
<calcChain xmlns="http://schemas.openxmlformats.org/spreadsheetml/2006/main">
  <c r="G7" i="66"/>
  <c r="H7" s="1"/>
  <c r="G6"/>
  <c r="F6"/>
  <c r="D12"/>
  <c r="D11"/>
  <c r="H12"/>
  <c r="D26"/>
  <c r="D25"/>
  <c r="G20"/>
  <c r="G21"/>
  <c r="H21" s="1"/>
  <c r="G22"/>
  <c r="G27" s="1"/>
  <c r="G23"/>
  <c r="H23" s="1"/>
  <c r="G24"/>
  <c r="G25"/>
  <c r="G26"/>
  <c r="F26"/>
  <c r="F25"/>
  <c r="F24"/>
  <c r="H24" s="1"/>
  <c r="F23"/>
  <c r="F22"/>
  <c r="F21"/>
  <c r="F20"/>
  <c r="C20"/>
  <c r="C21"/>
  <c r="C22"/>
  <c r="C23"/>
  <c r="D23" s="1"/>
  <c r="C24"/>
  <c r="B24"/>
  <c r="B23"/>
  <c r="B22"/>
  <c r="B21"/>
  <c r="B20"/>
  <c r="C6"/>
  <c r="C13" s="1"/>
  <c r="C7"/>
  <c r="C8"/>
  <c r="C9"/>
  <c r="C10"/>
  <c r="D10" s="1"/>
  <c r="B10"/>
  <c r="B9"/>
  <c r="B8"/>
  <c r="B7"/>
  <c r="D7" s="1"/>
  <c r="B6"/>
  <c r="G8"/>
  <c r="G9"/>
  <c r="H9" s="1"/>
  <c r="G10"/>
  <c r="G11"/>
  <c r="F11"/>
  <c r="F10"/>
  <c r="F9"/>
  <c r="F8"/>
  <c r="F7"/>
  <c r="H14" i="2"/>
  <c r="I12"/>
  <c r="J11" i="6"/>
  <c r="J17"/>
  <c r="I21"/>
  <c r="I25"/>
  <c r="J10" i="5"/>
  <c r="J8"/>
  <c r="J6"/>
  <c r="J5"/>
  <c r="J19" i="3"/>
  <c r="J11" i="2"/>
  <c r="J14" s="1"/>
  <c r="C56" i="57"/>
  <c r="C54"/>
  <c r="B39" i="63"/>
  <c r="B38"/>
  <c r="B37"/>
  <c r="B36"/>
  <c r="B35"/>
  <c r="B34"/>
  <c r="B33"/>
  <c r="B32"/>
  <c r="C15" i="57"/>
  <c r="C43" s="1"/>
  <c r="B50" i="63"/>
  <c r="B49"/>
  <c r="B48"/>
  <c r="B46"/>
  <c r="B45"/>
  <c r="B44"/>
  <c r="B43"/>
  <c r="B42"/>
  <c r="B16"/>
  <c r="B17"/>
  <c r="B18"/>
  <c r="B19"/>
  <c r="B20"/>
  <c r="B21"/>
  <c r="B22"/>
  <c r="B23"/>
  <c r="B24"/>
  <c r="B25"/>
  <c r="B26"/>
  <c r="B27"/>
  <c r="B28"/>
  <c r="B29"/>
  <c r="B30"/>
  <c r="B31"/>
  <c r="B15"/>
  <c r="C50" i="57"/>
  <c r="C44"/>
  <c r="D145" i="26"/>
  <c r="G11" i="19"/>
  <c r="G10"/>
  <c r="G9"/>
  <c r="G8"/>
  <c r="G7"/>
  <c r="G6"/>
  <c r="C28" i="18"/>
  <c r="F21" i="16"/>
  <c r="E21"/>
  <c r="I9" i="2"/>
  <c r="I8"/>
  <c r="I7"/>
  <c r="I28" i="6"/>
  <c r="J5"/>
  <c r="I22" i="3"/>
  <c r="J13"/>
  <c r="G8" i="17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7"/>
  <c r="H7"/>
  <c r="C7" i="63"/>
  <c r="C13" s="1"/>
  <c r="E15" i="57"/>
  <c r="E14"/>
  <c r="E7"/>
  <c r="C7"/>
  <c r="C14" s="1"/>
  <c r="I15" i="6"/>
  <c r="I9"/>
  <c r="I8"/>
  <c r="J27"/>
  <c r="J26"/>
  <c r="J18"/>
  <c r="J16"/>
  <c r="J14"/>
  <c r="J10"/>
  <c r="J6"/>
  <c r="J9" i="5"/>
  <c r="I5" i="3"/>
  <c r="I10" i="2"/>
  <c r="I12" i="5"/>
  <c r="I7"/>
  <c r="D140" i="26"/>
  <c r="D142"/>
  <c r="D144"/>
  <c r="C13" i="18"/>
  <c r="J69" i="17"/>
  <c r="I12" i="6"/>
  <c r="G30"/>
  <c r="I11" i="5"/>
  <c r="D57" i="26"/>
  <c r="D65"/>
  <c r="D63"/>
  <c r="D54"/>
  <c r="F77" i="17"/>
  <c r="D24" i="44"/>
  <c r="D25" i="32"/>
  <c r="E15" i="44"/>
  <c r="H30" i="6"/>
  <c r="C16" i="27"/>
  <c r="D12" i="19"/>
  <c r="C9" i="28"/>
  <c r="B8" i="30"/>
  <c r="C9" i="31"/>
  <c r="G13" i="5"/>
  <c r="I69" i="17"/>
  <c r="H13" i="5"/>
  <c r="G14" i="2"/>
  <c r="G22" i="3"/>
  <c r="F12" i="19"/>
  <c r="H22" i="3"/>
  <c r="C27" i="66" l="1"/>
  <c r="H6"/>
  <c r="B13"/>
  <c r="D24"/>
  <c r="H22"/>
  <c r="D6"/>
  <c r="D13" s="1"/>
  <c r="F13"/>
  <c r="H8"/>
  <c r="D9"/>
  <c r="B27"/>
  <c r="H25"/>
  <c r="D8"/>
  <c r="H10"/>
  <c r="D20"/>
  <c r="H26"/>
  <c r="H11"/>
  <c r="D22"/>
  <c r="G13"/>
  <c r="J13" s="1"/>
  <c r="H20"/>
  <c r="F27"/>
  <c r="D21"/>
  <c r="J13" i="5"/>
  <c r="J22" i="3"/>
  <c r="C47" i="63"/>
  <c r="C41"/>
  <c r="E43" i="57"/>
  <c r="E54" s="1"/>
  <c r="E55" s="1"/>
  <c r="E56" s="1"/>
  <c r="C14" i="63"/>
  <c r="C40" s="1"/>
  <c r="H69" i="17"/>
  <c r="G12" i="19"/>
  <c r="G69" i="17"/>
  <c r="I30" i="6"/>
  <c r="I13" i="5"/>
  <c r="J30" i="6"/>
  <c r="I14" i="2"/>
  <c r="D27" i="66" l="1"/>
  <c r="H13"/>
  <c r="H27"/>
  <c r="C51" i="63"/>
  <c r="C53" s="1"/>
</calcChain>
</file>

<file path=xl/sharedStrings.xml><?xml version="1.0" encoding="utf-8"?>
<sst xmlns="http://schemas.openxmlformats.org/spreadsheetml/2006/main" count="1387" uniqueCount="701">
  <si>
    <t>내역</t>
    <phoneticPr fontId="3" type="noConversion"/>
  </si>
  <si>
    <t>재산수입</t>
    <phoneticPr fontId="3" type="noConversion"/>
  </si>
  <si>
    <t>기본재산수입</t>
    <phoneticPr fontId="3" type="noConversion"/>
  </si>
  <si>
    <t>임대료수입</t>
    <phoneticPr fontId="3" type="noConversion"/>
  </si>
  <si>
    <t>배당및이자수입</t>
    <phoneticPr fontId="3" type="noConversion"/>
  </si>
  <si>
    <t>보조금수입</t>
    <phoneticPr fontId="3" type="noConversion"/>
  </si>
  <si>
    <t>이월금</t>
    <phoneticPr fontId="3" type="noConversion"/>
  </si>
  <si>
    <t>전년도이월금</t>
    <phoneticPr fontId="3" type="noConversion"/>
  </si>
  <si>
    <t>잡수입</t>
    <phoneticPr fontId="3" type="noConversion"/>
  </si>
  <si>
    <t>기타예금이자수입</t>
    <phoneticPr fontId="3" type="noConversion"/>
  </si>
  <si>
    <t>기타잡수입</t>
    <phoneticPr fontId="3" type="noConversion"/>
  </si>
  <si>
    <t>시설장비유지비</t>
    <phoneticPr fontId="3" type="noConversion"/>
  </si>
  <si>
    <t>관리비수입</t>
    <phoneticPr fontId="3" type="noConversion"/>
  </si>
  <si>
    <t>법인전입금</t>
    <phoneticPr fontId="3" type="noConversion"/>
  </si>
  <si>
    <t>업무
추진비</t>
    <phoneticPr fontId="3" type="noConversion"/>
  </si>
  <si>
    <t>기타 잡수입</t>
    <phoneticPr fontId="3" type="noConversion"/>
  </si>
  <si>
    <t>기타예금
이자수입</t>
    <phoneticPr fontId="3" type="noConversion"/>
  </si>
  <si>
    <t>관</t>
  </si>
  <si>
    <t>항</t>
  </si>
  <si>
    <t>목</t>
  </si>
  <si>
    <t>사무비</t>
  </si>
  <si>
    <t>인건비</t>
  </si>
  <si>
    <t>급 여</t>
  </si>
  <si>
    <t>상 여 금</t>
  </si>
  <si>
    <t>일용잡급</t>
  </si>
  <si>
    <t>제 수 당</t>
  </si>
  <si>
    <t>기타후생경비</t>
  </si>
  <si>
    <t>기관운영비</t>
  </si>
  <si>
    <t>회 의 비</t>
  </si>
  <si>
    <t>운영비</t>
  </si>
  <si>
    <t>여 비</t>
  </si>
  <si>
    <t>공공요금</t>
  </si>
  <si>
    <t>제세공과금</t>
  </si>
  <si>
    <t>차 량 비</t>
  </si>
  <si>
    <t>시설비</t>
  </si>
  <si>
    <t>시 설 비</t>
  </si>
  <si>
    <t>자산취득비</t>
  </si>
  <si>
    <t>사업비</t>
  </si>
  <si>
    <t>수용기관경비</t>
  </si>
  <si>
    <t>의 료 비</t>
  </si>
  <si>
    <t>전출금</t>
  </si>
  <si>
    <t>잡지출</t>
  </si>
  <si>
    <t>잡 지 출</t>
  </si>
  <si>
    <t>예비비</t>
  </si>
  <si>
    <t>예 비 비</t>
  </si>
  <si>
    <t>보조금수입</t>
  </si>
  <si>
    <t>전입금</t>
  </si>
  <si>
    <t>잡수입</t>
  </si>
  <si>
    <t>일용잡금</t>
  </si>
  <si>
    <t>퇴직금및퇴직적립금</t>
  </si>
  <si>
    <t>기 타 후 생경 비</t>
  </si>
  <si>
    <t>기 관 운 영 비</t>
  </si>
  <si>
    <t>수용비 및 수 수 료</t>
  </si>
  <si>
    <t>공 공 요 금</t>
  </si>
  <si>
    <t>비고</t>
    <phoneticPr fontId="3" type="noConversion"/>
  </si>
  <si>
    <t>후원금수입</t>
    <phoneticPr fontId="3" type="noConversion"/>
  </si>
  <si>
    <t>(단위:원)</t>
    <phoneticPr fontId="3" type="noConversion"/>
  </si>
  <si>
    <t>과    목</t>
  </si>
  <si>
    <t>금    액</t>
  </si>
  <si>
    <t xml:space="preserve"> 자             산 </t>
  </si>
  <si>
    <t xml:space="preserve"> Ⅰ. 유  동    자  산  </t>
  </si>
  <si>
    <t xml:space="preserve"> (1) 당  좌    자  산 </t>
  </si>
  <si>
    <t xml:space="preserve">      미      수      금</t>
  </si>
  <si>
    <t xml:space="preserve">      선    납   세   금</t>
  </si>
  <si>
    <t xml:space="preserve"> (2) 재  고    자  산 </t>
  </si>
  <si>
    <t xml:space="preserve"> Ⅱ. 비  유  동  자  산  </t>
  </si>
  <si>
    <t xml:space="preserve"> (1) 투  자    자  산  </t>
  </si>
  <si>
    <t xml:space="preserve"> (2) 유  형    자  산  </t>
  </si>
  <si>
    <t xml:space="preserve">      토              지</t>
  </si>
  <si>
    <t xml:space="preserve">      건              물</t>
  </si>
  <si>
    <t xml:space="preserve">      감 가 상 각 누계액</t>
  </si>
  <si>
    <t xml:space="preserve">      차  량  운  반  구</t>
  </si>
  <si>
    <t xml:space="preserve">      시              설</t>
  </si>
  <si>
    <t xml:space="preserve">      비              품</t>
  </si>
  <si>
    <t xml:space="preserve"> (3) 무  형    자  산 </t>
  </si>
  <si>
    <t xml:space="preserve"> (4) 기타  비유동자산  </t>
  </si>
  <si>
    <t>자    산    총    계</t>
  </si>
  <si>
    <t xml:space="preserve"> 부             채 </t>
  </si>
  <si>
    <t xml:space="preserve"> Ⅰ. 유  동    부  채  </t>
  </si>
  <si>
    <t xml:space="preserve">      미   지    급   금</t>
  </si>
  <si>
    <t xml:space="preserve">      예      수      금</t>
  </si>
  <si>
    <t xml:space="preserve">      미  지  급  비  용</t>
  </si>
  <si>
    <t xml:space="preserve"> Ⅱ. 비  유  동  부  채  </t>
  </si>
  <si>
    <t xml:space="preserve">      임  대  보  증  금</t>
  </si>
  <si>
    <t>부    채    총    계</t>
  </si>
  <si>
    <t xml:space="preserve"> 자             본 </t>
  </si>
  <si>
    <t xml:space="preserve"> Ⅰ. 자      본      금  </t>
  </si>
  <si>
    <t xml:space="preserve"> Ⅱ. 자  본  잉  여  금  </t>
  </si>
  <si>
    <t xml:space="preserve"> Ⅲ. 자   본    조   정  </t>
  </si>
  <si>
    <t xml:space="preserve"> Ⅳ. 기타포괄손익누계액  </t>
  </si>
  <si>
    <t xml:space="preserve"> Ⅴ. 결      손      금  </t>
  </si>
  <si>
    <t xml:space="preserve">  미 처 리  결 손 금</t>
  </si>
  <si>
    <t xml:space="preserve"> ( 당 기 순 손 실 )</t>
  </si>
  <si>
    <t>자    본    총    계</t>
  </si>
  <si>
    <t>부 채 및 자 본 총 계</t>
  </si>
  <si>
    <t>Ⅰ  . 매      출      액</t>
  </si>
  <si>
    <t xml:space="preserve">      관  리  비  수  입</t>
  </si>
  <si>
    <t xml:space="preserve">      미  용  실  수  입</t>
  </si>
  <si>
    <t xml:space="preserve">      후  원  금  수  입</t>
  </si>
  <si>
    <t>Ⅱ  . 매    출   원   가</t>
  </si>
  <si>
    <t>Ⅲ  . 매  출  총  이  익</t>
  </si>
  <si>
    <t>Ⅳ  . 판  매  관  리  비</t>
  </si>
  <si>
    <t xml:space="preserve">      직   원    급   여</t>
  </si>
  <si>
    <t xml:space="preserve">      잡              급</t>
  </si>
  <si>
    <t xml:space="preserve">      퇴   직    급   여</t>
  </si>
  <si>
    <t xml:space="preserve">      복  리  후  생  비</t>
  </si>
  <si>
    <t xml:space="preserve">      여  비  교  통  비</t>
  </si>
  <si>
    <t xml:space="preserve">      통      신      비</t>
  </si>
  <si>
    <t xml:space="preserve">      수  도  광  열  비</t>
  </si>
  <si>
    <t xml:space="preserve">      감  가  상  각  비</t>
  </si>
  <si>
    <t xml:space="preserve">      지  급  임  차  료</t>
  </si>
  <si>
    <t xml:space="preserve">      수      선      비</t>
  </si>
  <si>
    <t xml:space="preserve">      보      험      료</t>
  </si>
  <si>
    <t xml:space="preserve">      차  량  유  지  비</t>
  </si>
  <si>
    <t xml:space="preserve">      운      반      비</t>
  </si>
  <si>
    <t xml:space="preserve">      교  육  훈  련  비</t>
  </si>
  <si>
    <t xml:space="preserve">      도  서  인  쇄  비</t>
  </si>
  <si>
    <t xml:space="preserve">      소   모    품   비</t>
  </si>
  <si>
    <t xml:space="preserve">      지  급  수  수  료</t>
  </si>
  <si>
    <t xml:space="preserve">      업  무  추  진  비</t>
  </si>
  <si>
    <t xml:space="preserve">      시 설 장 비 유지비</t>
  </si>
  <si>
    <t xml:space="preserve">      홍  보  사  업  비</t>
  </si>
  <si>
    <t xml:space="preserve">      사 회 교 육 사업비</t>
  </si>
  <si>
    <t xml:space="preserve">      후 생 복 지 사업비</t>
  </si>
  <si>
    <t>Ⅴ  . 영    업   손   실</t>
  </si>
  <si>
    <t>Ⅵ  . 영  업  외  수  익</t>
  </si>
  <si>
    <t xml:space="preserve">      이    자   수   익</t>
  </si>
  <si>
    <t xml:space="preserve">      잡      이      익</t>
  </si>
  <si>
    <t>Ⅶ  . 영  업  외  비  용</t>
  </si>
  <si>
    <t xml:space="preserve">      기      부      금</t>
  </si>
  <si>
    <t xml:space="preserve">      잡      손      실</t>
  </si>
  <si>
    <t>Ⅸ  . 법  인  세  비  용</t>
  </si>
  <si>
    <t>과           목</t>
  </si>
  <si>
    <t>시설</t>
    <phoneticPr fontId="3" type="noConversion"/>
  </si>
  <si>
    <t>계</t>
    <phoneticPr fontId="3" type="noConversion"/>
  </si>
  <si>
    <t>[별지 제13호서식]</t>
    <phoneticPr fontId="3" type="noConversion"/>
  </si>
  <si>
    <t>고 정 자 산  명 세 서</t>
    <phoneticPr fontId="3" type="noConversion"/>
  </si>
  <si>
    <t>종류</t>
    <phoneticPr fontId="3" type="noConversion"/>
  </si>
  <si>
    <t>규모</t>
    <phoneticPr fontId="3" type="noConversion"/>
  </si>
  <si>
    <t>취득원가 또는 
평가액</t>
    <phoneticPr fontId="3" type="noConversion"/>
  </si>
  <si>
    <t>용도</t>
    <phoneticPr fontId="3" type="noConversion"/>
  </si>
  <si>
    <t>회사계상
상각비</t>
    <phoneticPr fontId="3" type="noConversion"/>
  </si>
  <si>
    <t>당기말
장부가액</t>
    <phoneticPr fontId="3" type="noConversion"/>
  </si>
  <si>
    <t>자산취득비(비품)</t>
    <phoneticPr fontId="3" type="noConversion"/>
  </si>
  <si>
    <t>데스크탑&amp;모니터외</t>
    <phoneticPr fontId="3" type="noConversion"/>
  </si>
  <si>
    <t>자산취득비(건물)</t>
    <phoneticPr fontId="3" type="noConversion"/>
  </si>
  <si>
    <t>자산취득비(토지)</t>
    <phoneticPr fontId="3" type="noConversion"/>
  </si>
  <si>
    <t>자산취득비(차량)</t>
    <phoneticPr fontId="3" type="noConversion"/>
  </si>
  <si>
    <t>자산취득비(시설)</t>
    <phoneticPr fontId="3" type="noConversion"/>
  </si>
  <si>
    <t>조경공사(과수원)외</t>
    <phoneticPr fontId="3" type="noConversion"/>
  </si>
  <si>
    <t>(단위 : 원)</t>
    <phoneticPr fontId="3" type="noConversion"/>
  </si>
  <si>
    <t>&lt;별지 제8호서식&gt;</t>
    <phoneticPr fontId="3" type="noConversion"/>
  </si>
  <si>
    <t>(단위 : 원)</t>
    <phoneticPr fontId="3" type="noConversion"/>
  </si>
  <si>
    <t>현금 및 예금명세서</t>
    <phoneticPr fontId="3" type="noConversion"/>
  </si>
  <si>
    <t>[별지 제 10호 서식]</t>
    <phoneticPr fontId="3" type="noConversion"/>
  </si>
  <si>
    <t>(단위 : 원)</t>
    <phoneticPr fontId="3" type="noConversion"/>
  </si>
  <si>
    <t>계</t>
    <phoneticPr fontId="3" type="noConversion"/>
  </si>
  <si>
    <t>[별지 제 12호 서식]</t>
    <phoneticPr fontId="3" type="noConversion"/>
  </si>
  <si>
    <t>(단위 : 원)</t>
    <phoneticPr fontId="3" type="noConversion"/>
  </si>
  <si>
    <t>선납세금</t>
    <phoneticPr fontId="3" type="noConversion"/>
  </si>
  <si>
    <t>계</t>
    <phoneticPr fontId="3" type="noConversion"/>
  </si>
  <si>
    <t>미수금명세서</t>
    <phoneticPr fontId="3" type="noConversion"/>
  </si>
  <si>
    <t>기타유동자산명세서</t>
    <phoneticPr fontId="3" type="noConversion"/>
  </si>
  <si>
    <t xml:space="preserve">      정   기  예. 적 금</t>
  </si>
  <si>
    <t xml:space="preserve">      세  금  과  공  과</t>
  </si>
  <si>
    <t xml:space="preserve">      유형자산  처분손실</t>
  </si>
  <si>
    <t>1005-100-895306</t>
  </si>
  <si>
    <t>1005-900-984969</t>
  </si>
  <si>
    <t>1120-000-073941</t>
  </si>
  <si>
    <t>1005-101-213537</t>
  </si>
  <si>
    <t>구분</t>
    <phoneticPr fontId="3" type="noConversion"/>
  </si>
  <si>
    <t>대차대조표와 차이나는 이유</t>
    <phoneticPr fontId="3" type="noConversion"/>
  </si>
  <si>
    <t>(1003)히가시요이치</t>
  </si>
  <si>
    <t>(910)가나모리요시코</t>
  </si>
  <si>
    <t>[별지 제 14호 서식]</t>
    <phoneticPr fontId="3" type="noConversion"/>
  </si>
  <si>
    <t>부채명세서</t>
    <phoneticPr fontId="3" type="noConversion"/>
  </si>
  <si>
    <t>순위</t>
    <phoneticPr fontId="3" type="noConversion"/>
  </si>
  <si>
    <t>기채연월일</t>
    <phoneticPr fontId="3" type="noConversion"/>
  </si>
  <si>
    <t>적요</t>
    <phoneticPr fontId="3" type="noConversion"/>
  </si>
  <si>
    <t>금액</t>
    <phoneticPr fontId="3" type="noConversion"/>
  </si>
  <si>
    <t>채권자</t>
    <phoneticPr fontId="3" type="noConversion"/>
  </si>
  <si>
    <t>상환예정일</t>
    <phoneticPr fontId="3" type="noConversion"/>
  </si>
  <si>
    <t>금리(%)</t>
    <phoneticPr fontId="3" type="noConversion"/>
  </si>
  <si>
    <t>합 계</t>
    <phoneticPr fontId="3" type="noConversion"/>
  </si>
  <si>
    <t>[별지 제 16호 서식]</t>
    <phoneticPr fontId="3" type="noConversion"/>
  </si>
  <si>
    <t>기 본 재 산 수 입 명세서</t>
    <phoneticPr fontId="3" type="noConversion"/>
  </si>
  <si>
    <t>토지</t>
    <phoneticPr fontId="3" type="noConversion"/>
  </si>
  <si>
    <t>711-1(대지)</t>
    <phoneticPr fontId="3" type="noConversion"/>
  </si>
  <si>
    <t>711-3(임야)</t>
    <phoneticPr fontId="3" type="noConversion"/>
  </si>
  <si>
    <t>711(대지)</t>
    <phoneticPr fontId="3" type="noConversion"/>
  </si>
  <si>
    <t>731-1(대지)</t>
    <phoneticPr fontId="3" type="noConversion"/>
  </si>
  <si>
    <t>건물</t>
    <phoneticPr fontId="3" type="noConversion"/>
  </si>
  <si>
    <t>711-1,711
731-1</t>
    <phoneticPr fontId="3" type="noConversion"/>
  </si>
  <si>
    <t>[별지 제 17호 서식]</t>
    <phoneticPr fontId="3" type="noConversion"/>
  </si>
  <si>
    <t>사 업 수 입 명세서</t>
    <phoneticPr fontId="3" type="noConversion"/>
  </si>
  <si>
    <t>사업종류</t>
    <phoneticPr fontId="3" type="noConversion"/>
  </si>
  <si>
    <t>내 역</t>
    <phoneticPr fontId="3" type="noConversion"/>
  </si>
  <si>
    <t>산출내역</t>
    <phoneticPr fontId="3" type="noConversion"/>
  </si>
  <si>
    <t>홍보사업비</t>
    <phoneticPr fontId="3" type="noConversion"/>
  </si>
  <si>
    <t>사회교육사업비</t>
    <phoneticPr fontId="3" type="noConversion"/>
  </si>
  <si>
    <t>후생복지사업비</t>
    <phoneticPr fontId="3" type="noConversion"/>
  </si>
  <si>
    <t>수용비및수수료</t>
    <phoneticPr fontId="3" type="noConversion"/>
  </si>
  <si>
    <t>[별지 제 20호 서식]</t>
    <phoneticPr fontId="3" type="noConversion"/>
  </si>
  <si>
    <t>인 건 비 명세서</t>
    <phoneticPr fontId="3" type="noConversion"/>
  </si>
  <si>
    <t>직원급여</t>
    <phoneticPr fontId="3" type="noConversion"/>
  </si>
  <si>
    <t>잡급</t>
    <phoneticPr fontId="3" type="noConversion"/>
  </si>
  <si>
    <t>[별지 제 21호 서식]</t>
    <phoneticPr fontId="3" type="noConversion"/>
  </si>
  <si>
    <t>사 업 비 명세서</t>
    <phoneticPr fontId="3" type="noConversion"/>
  </si>
  <si>
    <t>프로그램 준비비 등</t>
    <phoneticPr fontId="3" type="noConversion"/>
  </si>
  <si>
    <t>홍보비
(기관홍보비 등)</t>
    <phoneticPr fontId="3" type="noConversion"/>
  </si>
  <si>
    <t>분양관련 홍보비(홍보인쇄물등)</t>
    <phoneticPr fontId="3" type="noConversion"/>
  </si>
  <si>
    <t>[별지 제 22호 서식]</t>
    <phoneticPr fontId="3" type="noConversion"/>
  </si>
  <si>
    <t>기타비용 명세서</t>
    <phoneticPr fontId="3" type="noConversion"/>
  </si>
  <si>
    <t>직원퇴직급여
및 
퇴직급여중간정산</t>
    <phoneticPr fontId="3" type="noConversion"/>
  </si>
  <si>
    <t>기타후생경비</t>
    <phoneticPr fontId="3" type="noConversion"/>
  </si>
  <si>
    <t>복  리  후  생  비</t>
    <phoneticPr fontId="3" type="noConversion"/>
  </si>
  <si>
    <t>직원야근식대등</t>
    <phoneticPr fontId="3" type="noConversion"/>
  </si>
  <si>
    <t>여비</t>
    <phoneticPr fontId="3" type="noConversion"/>
  </si>
  <si>
    <t>여  비  교  통  비</t>
    <phoneticPr fontId="3" type="noConversion"/>
  </si>
  <si>
    <t>버스비등</t>
    <phoneticPr fontId="3" type="noConversion"/>
  </si>
  <si>
    <t>외부교육시 교통비</t>
    <phoneticPr fontId="3" type="noConversion"/>
  </si>
  <si>
    <t>공공요금</t>
    <phoneticPr fontId="3" type="noConversion"/>
  </si>
  <si>
    <t>통      신      비</t>
    <phoneticPr fontId="3" type="noConversion"/>
  </si>
  <si>
    <t>전화요금 및 우편요금</t>
    <phoneticPr fontId="3" type="noConversion"/>
  </si>
  <si>
    <t>전화요금,팩스요금,우편요금</t>
    <phoneticPr fontId="3" type="noConversion"/>
  </si>
  <si>
    <t>수  도  광  열  비</t>
    <phoneticPr fontId="3" type="noConversion"/>
  </si>
  <si>
    <t>전기요금 등</t>
    <phoneticPr fontId="3" type="noConversion"/>
  </si>
  <si>
    <t>제세공과금</t>
    <phoneticPr fontId="3" type="noConversion"/>
  </si>
  <si>
    <t>세 금 과  공 과 금</t>
    <phoneticPr fontId="3" type="noConversion"/>
  </si>
  <si>
    <t>세금</t>
    <phoneticPr fontId="3" type="noConversion"/>
  </si>
  <si>
    <t>업무용차량환경개선부담금,과태료 등</t>
    <phoneticPr fontId="3" type="noConversion"/>
  </si>
  <si>
    <t>보      험      료</t>
    <phoneticPr fontId="3" type="noConversion"/>
  </si>
  <si>
    <t>보험료</t>
    <phoneticPr fontId="3" type="noConversion"/>
  </si>
  <si>
    <t>업무용차량보험료,입주자보증금보증보험료 등</t>
    <phoneticPr fontId="3" type="noConversion"/>
  </si>
  <si>
    <t>지  급  임  차  료</t>
    <phoneticPr fontId="3" type="noConversion"/>
  </si>
  <si>
    <t>렌탈비</t>
    <phoneticPr fontId="3" type="noConversion"/>
  </si>
  <si>
    <t>수      선      비</t>
    <phoneticPr fontId="3" type="noConversion"/>
  </si>
  <si>
    <t>소모품 수선 등</t>
    <phoneticPr fontId="3" type="noConversion"/>
  </si>
  <si>
    <t>소모품,비품 수선비</t>
    <phoneticPr fontId="3" type="noConversion"/>
  </si>
  <si>
    <t>운      반      비</t>
    <phoneticPr fontId="3" type="noConversion"/>
  </si>
  <si>
    <t>운송비 등</t>
    <phoneticPr fontId="3" type="noConversion"/>
  </si>
  <si>
    <t>택배 운반비</t>
    <phoneticPr fontId="3" type="noConversion"/>
  </si>
  <si>
    <t>도  서  인  쇄  비</t>
    <phoneticPr fontId="3" type="noConversion"/>
  </si>
  <si>
    <t>도서구입비 등</t>
    <phoneticPr fontId="3" type="noConversion"/>
  </si>
  <si>
    <t>도서구입비,
명함인쇄비 등</t>
    <phoneticPr fontId="3" type="noConversion"/>
  </si>
  <si>
    <t>소   모    품   비</t>
    <phoneticPr fontId="3" type="noConversion"/>
  </si>
  <si>
    <t>소모품 구입비 등</t>
    <phoneticPr fontId="3" type="noConversion"/>
  </si>
  <si>
    <t>지  급  수  수  료</t>
    <phoneticPr fontId="3" type="noConversion"/>
  </si>
  <si>
    <t>수수료 등</t>
    <phoneticPr fontId="3" type="noConversion"/>
  </si>
  <si>
    <t>교  육  훈  련  비</t>
    <phoneticPr fontId="3" type="noConversion"/>
  </si>
  <si>
    <t>직원교육 및 교재비</t>
    <phoneticPr fontId="3" type="noConversion"/>
  </si>
  <si>
    <t>직원 외부교육비</t>
    <phoneticPr fontId="3" type="noConversion"/>
  </si>
  <si>
    <t>차량비</t>
    <phoneticPr fontId="3" type="noConversion"/>
  </si>
  <si>
    <t>차  량  유  지  비</t>
    <phoneticPr fontId="3" type="noConversion"/>
  </si>
  <si>
    <t>차량유류대등</t>
    <phoneticPr fontId="3" type="noConversion"/>
  </si>
  <si>
    <t>업무용 차량유류대 및 수
리비</t>
    <phoneticPr fontId="3" type="noConversion"/>
  </si>
  <si>
    <t>감가상각비</t>
    <phoneticPr fontId="3" type="noConversion"/>
  </si>
  <si>
    <t>감  가  상  각  비</t>
    <phoneticPr fontId="3" type="noConversion"/>
  </si>
  <si>
    <t>업무추진비</t>
    <phoneticPr fontId="3" type="noConversion"/>
  </si>
  <si>
    <t>업  무  추  진  비</t>
    <phoneticPr fontId="3" type="noConversion"/>
  </si>
  <si>
    <t>업무관련 접대비</t>
    <phoneticPr fontId="3" type="noConversion"/>
  </si>
  <si>
    <t>접대 식대</t>
    <phoneticPr fontId="3" type="noConversion"/>
  </si>
  <si>
    <t>시 설 장 비 유지비</t>
    <phoneticPr fontId="3" type="noConversion"/>
  </si>
  <si>
    <t>시설관리용역비</t>
    <phoneticPr fontId="3" type="noConversion"/>
  </si>
  <si>
    <t>미지급금</t>
  </si>
  <si>
    <t>예수금</t>
  </si>
  <si>
    <t>임대보증금</t>
  </si>
  <si>
    <t>소계</t>
    <phoneticPr fontId="3" type="noConversion"/>
  </si>
  <si>
    <t>카페수입</t>
    <phoneticPr fontId="3" type="noConversion"/>
  </si>
  <si>
    <t>입주자 프로그램 강사료 및 재료비</t>
    <phoneticPr fontId="3" type="noConversion"/>
  </si>
  <si>
    <t>Ⅰ</t>
    <phoneticPr fontId="3" type="noConversion"/>
  </si>
  <si>
    <t>------------------------------------</t>
    <phoneticPr fontId="3" type="noConversion"/>
  </si>
  <si>
    <t>Ⅱ</t>
    <phoneticPr fontId="3" type="noConversion"/>
  </si>
  <si>
    <t>현금예금</t>
    <phoneticPr fontId="3" type="noConversion"/>
  </si>
  <si>
    <t>미수금명세서</t>
    <phoneticPr fontId="3" type="noConversion"/>
  </si>
  <si>
    <t>기타유동자산</t>
    <phoneticPr fontId="3" type="noConversion"/>
  </si>
  <si>
    <t>고정자산명세서</t>
    <phoneticPr fontId="3" type="noConversion"/>
  </si>
  <si>
    <t>부채명세서</t>
    <phoneticPr fontId="3" type="noConversion"/>
  </si>
  <si>
    <t>기본재산수입명세서</t>
    <phoneticPr fontId="3" type="noConversion"/>
  </si>
  <si>
    <t>사업수입명세서</t>
    <phoneticPr fontId="3" type="noConversion"/>
  </si>
  <si>
    <t>후원금수입및사용결과보고서</t>
    <phoneticPr fontId="3" type="noConversion"/>
  </si>
  <si>
    <t>인건비명세서</t>
    <phoneticPr fontId="3" type="noConversion"/>
  </si>
  <si>
    <t>사업비명세서</t>
    <phoneticPr fontId="3" type="noConversion"/>
  </si>
  <si>
    <t>기타비용명세서</t>
    <phoneticPr fontId="3" type="noConversion"/>
  </si>
  <si>
    <t>급    여</t>
  </si>
  <si>
    <t>국 민 연 금 등
사회보험부담금</t>
    <phoneticPr fontId="3" type="noConversion"/>
  </si>
  <si>
    <t>차  량  비</t>
  </si>
  <si>
    <t>입 소 자
부담금수입</t>
    <phoneticPr fontId="3" type="noConversion"/>
  </si>
  <si>
    <t>입소비용
수입</t>
    <phoneticPr fontId="3" type="noConversion"/>
  </si>
  <si>
    <t>후원금
수입</t>
    <phoneticPr fontId="3" type="noConversion"/>
  </si>
  <si>
    <t>퇴직금및
퇴직적립금</t>
    <phoneticPr fontId="3" type="noConversion"/>
  </si>
  <si>
    <t xml:space="preserve">수 용 비 및
수 수 료 </t>
    <phoneticPr fontId="3" type="noConversion"/>
  </si>
  <si>
    <t>재  산
조성비</t>
    <phoneticPr fontId="3" type="noConversion"/>
  </si>
  <si>
    <t>의 료 재활비</t>
    <phoneticPr fontId="3" type="noConversion"/>
  </si>
  <si>
    <t>예비비</t>
    <phoneticPr fontId="3" type="noConversion"/>
  </si>
  <si>
    <t>입주자(상시,수시)의 관리비</t>
    <phoneticPr fontId="3" type="noConversion"/>
  </si>
  <si>
    <t>직원관련비용(야근식대,음료대,건강보험료,국민연금보험료,경조비,화환대,간식대)</t>
    <phoneticPr fontId="3" type="noConversion"/>
  </si>
  <si>
    <t>과목</t>
    <phoneticPr fontId="3" type="noConversion"/>
  </si>
  <si>
    <t>예산액</t>
    <phoneticPr fontId="3" type="noConversion"/>
  </si>
  <si>
    <t>결산액</t>
    <phoneticPr fontId="3" type="noConversion"/>
  </si>
  <si>
    <t>예산대비</t>
    <phoneticPr fontId="3" type="noConversion"/>
  </si>
  <si>
    <t>비고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</si>
  <si>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</si>
  <si>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</si>
  <si>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</si>
  <si>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증</t>
    <phoneticPr fontId="3" type="noConversion"/>
  </si>
  <si>
    <t>감</t>
    <phoneticPr fontId="3" type="noConversion"/>
  </si>
  <si>
    <t>예산액</t>
    <phoneticPr fontId="3" type="noConversion"/>
  </si>
  <si>
    <t>결산액</t>
    <phoneticPr fontId="3" type="noConversion"/>
  </si>
  <si>
    <t>예산대비</t>
    <phoneticPr fontId="3" type="noConversion"/>
  </si>
  <si>
    <t>비고</t>
    <phoneticPr fontId="3" type="noConversion"/>
  </si>
  <si>
    <t>증</t>
    <phoneticPr fontId="3" type="noConversion"/>
  </si>
  <si>
    <t>감</t>
    <phoneticPr fontId="3" type="noConversion"/>
  </si>
  <si>
    <t>구분</t>
    <phoneticPr fontId="3" type="noConversion"/>
  </si>
  <si>
    <t>예금종류</t>
    <phoneticPr fontId="3" type="noConversion"/>
  </si>
  <si>
    <t>예치은행</t>
    <phoneticPr fontId="3" type="noConversion"/>
  </si>
  <si>
    <t>계좌번호</t>
    <phoneticPr fontId="3" type="noConversion"/>
  </si>
  <si>
    <t>현재잔액</t>
    <phoneticPr fontId="3" type="noConversion"/>
  </si>
  <si>
    <t>비고</t>
    <phoneticPr fontId="3" type="noConversion"/>
  </si>
  <si>
    <t>예산액</t>
    <phoneticPr fontId="3" type="noConversion"/>
  </si>
  <si>
    <t>세입결정액</t>
    <phoneticPr fontId="3" type="noConversion"/>
  </si>
  <si>
    <t>수입액</t>
    <phoneticPr fontId="3" type="noConversion"/>
  </si>
  <si>
    <t>미수입액</t>
    <phoneticPr fontId="3" type="noConversion"/>
  </si>
  <si>
    <t>산출기초</t>
    <phoneticPr fontId="3" type="noConversion"/>
  </si>
  <si>
    <t>재산종류</t>
    <phoneticPr fontId="3" type="noConversion"/>
  </si>
  <si>
    <t>수량
(지번)</t>
    <phoneticPr fontId="3" type="noConversion"/>
  </si>
  <si>
    <t xml:space="preserve">
평가액
</t>
    <phoneticPr fontId="3" type="noConversion"/>
  </si>
  <si>
    <t>수입액</t>
    <phoneticPr fontId="3" type="noConversion"/>
  </si>
  <si>
    <t>산출기초</t>
    <phoneticPr fontId="3" type="noConversion"/>
  </si>
  <si>
    <t>운영방법</t>
    <phoneticPr fontId="3" type="noConversion"/>
  </si>
  <si>
    <t>구분</t>
    <phoneticPr fontId="3" type="noConversion"/>
  </si>
  <si>
    <t>내역</t>
    <phoneticPr fontId="3" type="noConversion"/>
  </si>
  <si>
    <t>금액</t>
    <phoneticPr fontId="3" type="noConversion"/>
  </si>
  <si>
    <t>산출내역</t>
    <phoneticPr fontId="3" type="noConversion"/>
  </si>
  <si>
    <t>비고</t>
    <phoneticPr fontId="3" type="noConversion"/>
  </si>
  <si>
    <t>◊◈ 목     차 ◈◊</t>
    <phoneticPr fontId="3" type="noConversion"/>
  </si>
  <si>
    <t>Page</t>
  </si>
  <si>
    <t>사무용품,미용실소모품,청소용품 등</t>
    <phoneticPr fontId="3" type="noConversion"/>
  </si>
  <si>
    <t xml:space="preserve">      장  기  대  여  금</t>
  </si>
  <si>
    <t xml:space="preserve">      소  프  트  웨  어</t>
  </si>
  <si>
    <t xml:space="preserve">      유형자산  처분이익</t>
  </si>
  <si>
    <t>&lt;양식 2&gt;</t>
    <phoneticPr fontId="3" type="noConversion"/>
  </si>
  <si>
    <t>[별지 제19호 서식]</t>
    <phoneticPr fontId="3" type="noConversion"/>
  </si>
  <si>
    <t>후원금수입 및 사용결과보고서</t>
    <phoneticPr fontId="3" type="noConversion"/>
  </si>
  <si>
    <t>1. 후원금(금전) 수입명세서</t>
    <phoneticPr fontId="3" type="noConversion"/>
  </si>
  <si>
    <t>연월일</t>
    <phoneticPr fontId="3" type="noConversion"/>
  </si>
  <si>
    <t>후원금의 종류</t>
    <phoneticPr fontId="3" type="noConversion"/>
  </si>
  <si>
    <t>후원자</t>
    <phoneticPr fontId="3" type="noConversion"/>
  </si>
  <si>
    <t>금 액</t>
    <phoneticPr fontId="3" type="noConversion"/>
  </si>
  <si>
    <t>비 고</t>
    <phoneticPr fontId="3" type="noConversion"/>
  </si>
  <si>
    <t>3. 후원금(금전) 사용명세서</t>
    <phoneticPr fontId="3" type="noConversion"/>
  </si>
  <si>
    <t>사용일자</t>
    <phoneticPr fontId="3" type="noConversion"/>
  </si>
  <si>
    <t>사용내역</t>
    <phoneticPr fontId="3" type="noConversion"/>
  </si>
  <si>
    <t>산출기준</t>
    <phoneticPr fontId="3" type="noConversion"/>
  </si>
  <si>
    <t>금융기관 등의 명칭</t>
    <phoneticPr fontId="3" type="noConversion"/>
  </si>
  <si>
    <t>계좌번호</t>
    <phoneticPr fontId="3" type="noConversion"/>
  </si>
  <si>
    <t>계좌명의</t>
    <phoneticPr fontId="3" type="noConversion"/>
  </si>
  <si>
    <t>우리은행</t>
    <phoneticPr fontId="3" type="noConversion"/>
  </si>
  <si>
    <t>사회복지법인 청심복지재단</t>
    <phoneticPr fontId="3" type="noConversion"/>
  </si>
  <si>
    <t>전년도이월액</t>
    <phoneticPr fontId="3" type="noConversion"/>
  </si>
  <si>
    <t>자산취득비(소프트웨어)</t>
    <phoneticPr fontId="3" type="noConversion"/>
  </si>
  <si>
    <t>고정자산 감가상각</t>
    <phoneticPr fontId="3" type="noConversion"/>
  </si>
  <si>
    <t>건물,차량운반구,비품,소프트웨어</t>
    <phoneticPr fontId="3" type="noConversion"/>
  </si>
  <si>
    <t>전기요금,가스요금</t>
    <phoneticPr fontId="3" type="noConversion"/>
  </si>
  <si>
    <t>잡급대장기준</t>
    <phoneticPr fontId="3" type="noConversion"/>
  </si>
  <si>
    <t>근로계약서기준</t>
    <phoneticPr fontId="3" type="noConversion"/>
  </si>
  <si>
    <t>708-1(도로)</t>
    <phoneticPr fontId="3" type="noConversion"/>
  </si>
  <si>
    <t>705-6(도로)</t>
    <phoneticPr fontId="3" type="noConversion"/>
  </si>
  <si>
    <t>급여</t>
  </si>
  <si>
    <t>(512)도야마요코(나까니시히사유키)</t>
  </si>
  <si>
    <t>PC 및 문서보안시스템</t>
  </si>
  <si>
    <t>재무제표</t>
    <phoneticPr fontId="3" type="noConversion"/>
  </si>
  <si>
    <t>건물</t>
    <phoneticPr fontId="3" type="noConversion"/>
  </si>
  <si>
    <t xml:space="preserve">      현금 및 현금성자산</t>
  </si>
  <si>
    <t>손 익 계 산 서</t>
  </si>
  <si>
    <t xml:space="preserve">      카    페   수   입</t>
  </si>
  <si>
    <t xml:space="preserve">      기    타   수   입</t>
  </si>
  <si>
    <t xml:space="preserve">      퇴      직      금</t>
  </si>
  <si>
    <t>Ⅷ  . 법인세비용차감전순손실</t>
  </si>
  <si>
    <t>Ⅹ  . 당  기  순  손  실</t>
  </si>
  <si>
    <t>기타수입</t>
    <phoneticPr fontId="3" type="noConversion"/>
  </si>
  <si>
    <t>예산액</t>
    <phoneticPr fontId="3" type="noConversion"/>
  </si>
  <si>
    <t>입소자</t>
    <phoneticPr fontId="3" type="noConversion"/>
  </si>
  <si>
    <t>부담금</t>
    <phoneticPr fontId="3" type="noConversion"/>
  </si>
  <si>
    <t>수입</t>
    <phoneticPr fontId="3" type="noConversion"/>
  </si>
  <si>
    <t>입소</t>
    <phoneticPr fontId="3" type="noConversion"/>
  </si>
  <si>
    <t>비용</t>
    <phoneticPr fontId="3" type="noConversion"/>
  </si>
  <si>
    <t>관리비수입</t>
    <phoneticPr fontId="3" type="noConversion"/>
  </si>
  <si>
    <t>보증금</t>
  </si>
  <si>
    <t>관리비수입</t>
    <phoneticPr fontId="3" type="noConversion"/>
  </si>
  <si>
    <t>소계</t>
    <phoneticPr fontId="3" type="noConversion"/>
  </si>
  <si>
    <t>입주자 식재료비 외</t>
    <phoneticPr fontId="3" type="noConversion"/>
  </si>
  <si>
    <t>입주사 식대, 의료비 등</t>
    <phoneticPr fontId="3" type="noConversion"/>
  </si>
  <si>
    <t>(단위: 원)</t>
  </si>
  <si>
    <t>차량, 복합기, 방충기계</t>
    <phoneticPr fontId="3" type="noConversion"/>
  </si>
  <si>
    <t>사업수입</t>
    <phoneticPr fontId="3" type="noConversion"/>
  </si>
  <si>
    <t>의료보험</t>
    <phoneticPr fontId="3" type="noConversion"/>
  </si>
  <si>
    <t>국민연금등사회보험부담금</t>
    <phoneticPr fontId="3" type="noConversion"/>
  </si>
  <si>
    <t>미지급비용</t>
    <phoneticPr fontId="3" type="noConversion"/>
  </si>
  <si>
    <t>소계</t>
    <phoneticPr fontId="3" type="noConversion"/>
  </si>
  <si>
    <t>(904)박선우</t>
  </si>
  <si>
    <t>(716)심대복,어성례</t>
  </si>
  <si>
    <t>(617)주진호,권영춘</t>
  </si>
  <si>
    <t>포터외</t>
    <phoneticPr fontId="3" type="noConversion"/>
  </si>
  <si>
    <t>사회교육사업비</t>
    <phoneticPr fontId="3" type="noConversion"/>
  </si>
  <si>
    <t>손 익 계 산 서</t>
    <phoneticPr fontId="3" type="noConversion"/>
  </si>
  <si>
    <t>(811)다마오끼쇼고</t>
  </si>
  <si>
    <t>(813)도찌기오야마(오가타아끼꼬)</t>
  </si>
  <si>
    <t>(812)오야마(슈고시즈에)</t>
  </si>
  <si>
    <t>(707)손동화</t>
  </si>
  <si>
    <t>(710)정명숙</t>
  </si>
  <si>
    <t>팜스코 주식회사</t>
  </si>
  <si>
    <t>국민카드</t>
  </si>
  <si>
    <t>(609)박선서</t>
  </si>
  <si>
    <t>엘본인터내셔날(유)</t>
  </si>
  <si>
    <t>(607)이순정</t>
  </si>
  <si>
    <t>(616)계덕원,이정숙</t>
  </si>
  <si>
    <t>(717)양정숙</t>
  </si>
  <si>
    <t>(709)전두수</t>
  </si>
  <si>
    <t>회    사 : 사회복지법인청심복지재단(통합)</t>
    <phoneticPr fontId="3" type="noConversion"/>
  </si>
  <si>
    <t>(514)이선열,하말순</t>
  </si>
  <si>
    <t>(517)최위철</t>
  </si>
  <si>
    <t>(603)조운집</t>
  </si>
  <si>
    <t>(606)김행희</t>
  </si>
  <si>
    <t>(704)김일영</t>
  </si>
  <si>
    <t>(713)마인숙</t>
  </si>
  <si>
    <t>(906)박영찬</t>
  </si>
  <si>
    <t>남양주세무서</t>
  </si>
  <si>
    <t>노다루카</t>
  </si>
  <si>
    <t>권대영</t>
  </si>
  <si>
    <t>설악건재</t>
  </si>
  <si>
    <t>롯데칠성 청평대리점(신내유통)</t>
  </si>
  <si>
    <t>SATOH MAYUMI</t>
  </si>
  <si>
    <t>소득세</t>
  </si>
  <si>
    <t>주민세</t>
  </si>
  <si>
    <t>사회복지법인 청심복지재단</t>
  </si>
  <si>
    <t>12월 소득세</t>
  </si>
  <si>
    <t>12월 주민세</t>
  </si>
  <si>
    <t>청심교회(34평형.7실)</t>
  </si>
  <si>
    <t>퇴직급여충당금</t>
    <phoneticPr fontId="3" type="noConversion"/>
  </si>
  <si>
    <t>IT용역료,홈페이지유지보
수비,회비,증명서발행수수료 등</t>
    <phoneticPr fontId="3" type="noConversion"/>
  </si>
  <si>
    <t>퇴직급 지급,
퇴직급여중간정산,퇴직급여충당금</t>
    <phoneticPr fontId="3" type="noConversion"/>
  </si>
  <si>
    <t>708-3(도로)</t>
    <phoneticPr fontId="3" type="noConversion"/>
  </si>
  <si>
    <t xml:space="preserve">      선  수  이  용  료</t>
  </si>
  <si>
    <t xml:space="preserve">      퇴직급여 충당 부채</t>
  </si>
  <si>
    <t xml:space="preserve">      장 기 선 수  수 익</t>
  </si>
  <si>
    <t xml:space="preserve">      기      본      금</t>
  </si>
  <si>
    <t xml:space="preserve">      순  자  산  조  정</t>
  </si>
  <si>
    <t xml:space="preserve">      임 대 운 영  수 익</t>
  </si>
  <si>
    <t xml:space="preserve">      후  원  금  수  익</t>
  </si>
  <si>
    <t xml:space="preserve">      카    페   수   익</t>
  </si>
  <si>
    <t xml:space="preserve">      기    타   수   익</t>
  </si>
  <si>
    <t xml:space="preserve">      무형자산상각비(영업활동)</t>
  </si>
  <si>
    <t>비씨카드</t>
  </si>
  <si>
    <t>(915)정원주</t>
  </si>
  <si>
    <t>(901)민경숙</t>
  </si>
  <si>
    <t>재단법인 효정글로벌통일재단</t>
  </si>
  <si>
    <t>(913)노신혜</t>
  </si>
  <si>
    <t>(714)박창남</t>
  </si>
  <si>
    <t>(505)김홍국</t>
  </si>
  <si>
    <t>네이버 주식회사</t>
  </si>
  <si>
    <t>(611)김태순</t>
  </si>
  <si>
    <t>덕원펀산업(주)</t>
  </si>
  <si>
    <t>현대화원</t>
  </si>
  <si>
    <t>주식회사 에이치제이투어(HJTOUR)</t>
  </si>
  <si>
    <t>주식회사 신진이앤씨</t>
  </si>
  <si>
    <t>선수수익</t>
    <phoneticPr fontId="3" type="noConversion"/>
  </si>
  <si>
    <t>장기선수수익</t>
    <phoneticPr fontId="3" type="noConversion"/>
  </si>
  <si>
    <t>시설이용료수입 외</t>
    <phoneticPr fontId="3" type="noConversion"/>
  </si>
  <si>
    <t xml:space="preserve">      대  손  충  당  금</t>
  </si>
  <si>
    <t xml:space="preserve">      선      급      금</t>
  </si>
  <si>
    <t xml:space="preserve"> </t>
    <phoneticPr fontId="3" type="noConversion"/>
  </si>
  <si>
    <t xml:space="preserve">      대  손  상  각  비</t>
  </si>
  <si>
    <t xml:space="preserve">      국  고  보  조  금</t>
  </si>
  <si>
    <t xml:space="preserve">      외    환  차    익</t>
  </si>
  <si>
    <t xml:space="preserve">      외   환    차   손</t>
  </si>
  <si>
    <t>1005-303-554181</t>
  </si>
  <si>
    <t>(912)사이가히데오(사이가애미꼬)</t>
  </si>
  <si>
    <t>(508)안준호</t>
  </si>
  <si>
    <t>(711)최근숙</t>
  </si>
  <si>
    <t>(807)류현숙</t>
  </si>
  <si>
    <t>효정베이커리</t>
  </si>
  <si>
    <t>(806)이금녀</t>
  </si>
  <si>
    <t>(605)여운례</t>
  </si>
  <si>
    <t>(914)김익겸</t>
  </si>
  <si>
    <t>(317)장기성</t>
  </si>
  <si>
    <t>(1002)원태연,황옥례</t>
  </si>
  <si>
    <t>(510)이종만,구정회</t>
  </si>
  <si>
    <t>(902)박옥화(박영숙)</t>
  </si>
  <si>
    <t>(1001)이재석,강정원</t>
  </si>
  <si>
    <t>(908)현창숙</t>
  </si>
  <si>
    <t>(916)김일희</t>
  </si>
  <si>
    <t>(502)김우중</t>
  </si>
  <si>
    <t>선급금</t>
    <phoneticPr fontId="3" type="noConversion"/>
  </si>
  <si>
    <t>세계미래포럼</t>
  </si>
  <si>
    <t>(의)에이치제이매그놀리아의료재단</t>
  </si>
  <si>
    <t>SK Telecom(주)</t>
  </si>
  <si>
    <t>이희숙</t>
  </si>
  <si>
    <t>강대원</t>
  </si>
  <si>
    <t>허은희</t>
  </si>
  <si>
    <t>UOTANI KAYO</t>
  </si>
  <si>
    <t>FUKUSHIMA RYOKO</t>
  </si>
  <si>
    <t>유수민</t>
  </si>
  <si>
    <t>기나칸벳</t>
  </si>
  <si>
    <t>황신혜</t>
  </si>
  <si>
    <t>국민연금보험</t>
  </si>
  <si>
    <t>12월 급여</t>
  </si>
  <si>
    <t>12월 국민연금</t>
  </si>
  <si>
    <t>12월 건강보험</t>
  </si>
  <si>
    <t>12월 고용보험</t>
  </si>
  <si>
    <t>12월 산재보험</t>
  </si>
  <si>
    <t>건강보험(장기요양보험)</t>
  </si>
  <si>
    <t>고용보험.근로복지공단</t>
  </si>
  <si>
    <t>산재보험.근로복지공단</t>
  </si>
  <si>
    <t>선수이용료</t>
  </si>
  <si>
    <t>(318)한증용</t>
  </si>
  <si>
    <t>퇴직급여충당금</t>
    <phoneticPr fontId="3" type="noConversion"/>
  </si>
  <si>
    <t>장기선수수익</t>
    <phoneticPr fontId="3" type="noConversion"/>
  </si>
  <si>
    <t>歲入歲出決算書</t>
  </si>
  <si>
    <t>제 16기 2019년 12월 31일 현재</t>
    <phoneticPr fontId="3" type="noConversion"/>
  </si>
  <si>
    <t>제 16기 2019년 01월 01일 부터 2019년 12월 31일 까지</t>
    <phoneticPr fontId="3" type="noConversion"/>
  </si>
  <si>
    <t xml:space="preserve">      이   자    비   용</t>
  </si>
  <si>
    <t xml:space="preserve">임야(711-3 / 577㎡)
대지(711-1 / 10,068㎡)
대지(711/ 284㎡)
대지(731-1/ 317㎡)
</t>
    <phoneticPr fontId="3" type="noConversion"/>
  </si>
  <si>
    <t>회    사 : 사회복지법인청심복지재단(법인)</t>
    <phoneticPr fontId="3" type="noConversion"/>
  </si>
  <si>
    <t>(712)강순예</t>
  </si>
  <si>
    <t>(612)김민숙</t>
  </si>
  <si>
    <t>(602)정금옥</t>
  </si>
  <si>
    <t>(708)신옥지</t>
  </si>
  <si>
    <t>(911)정필옥</t>
  </si>
  <si>
    <t>(506)정태화</t>
  </si>
  <si>
    <t>(618)장석준</t>
  </si>
  <si>
    <t>(809)이도숙</t>
  </si>
  <si>
    <t>(801)최상호</t>
  </si>
  <si>
    <t>(903)조정임</t>
  </si>
  <si>
    <t>(608)조래순</t>
  </si>
  <si>
    <t>(812)최병태</t>
  </si>
  <si>
    <t>(507)김훈업</t>
  </si>
  <si>
    <t>(814)조성찬,방삼진</t>
  </si>
  <si>
    <t>엄순용</t>
  </si>
  <si>
    <t>KURATA YUKO</t>
  </si>
  <si>
    <t>(주)에이치제이푸드 중부지점</t>
  </si>
  <si>
    <t>MURAKAMI KIYOMI(무라까미기요미)</t>
  </si>
  <si>
    <t>NIHASHI NORIKO</t>
  </si>
  <si>
    <t>지에스칼텍스 (주) 설악IC주유소</t>
  </si>
  <si>
    <t>(주)대우엘리베이터</t>
  </si>
  <si>
    <t>(610)전형희</t>
  </si>
  <si>
    <t>무형자산 감가상각</t>
    <phoneticPr fontId="3" type="noConversion"/>
  </si>
  <si>
    <t>소프트웨어</t>
    <phoneticPr fontId="3" type="noConversion"/>
  </si>
  <si>
    <t>1005-900-984969</t>
    <phoneticPr fontId="3" type="noConversion"/>
  </si>
  <si>
    <t>재 무 상 태 표</t>
    <phoneticPr fontId="3" type="noConversion"/>
  </si>
  <si>
    <r>
      <t>회    사 : 사회복지법인청심복지재단</t>
    </r>
    <r>
      <rPr>
        <sz val="11"/>
        <rFont val="돋움"/>
        <family val="3"/>
        <charset val="129"/>
      </rPr>
      <t>(통합)</t>
    </r>
    <phoneticPr fontId="3" type="noConversion"/>
  </si>
  <si>
    <t>西紀 2020 年度</t>
    <phoneticPr fontId="3" type="noConversion"/>
  </si>
  <si>
    <t>2020年 1月 1日 부터 ~ 2020年 12月 31日 까지</t>
    <phoneticPr fontId="3" type="noConversion"/>
  </si>
  <si>
    <t>법인세입명세서(2020)</t>
  </si>
  <si>
    <t>법인세출명세서(2020)</t>
  </si>
  <si>
    <t>시설세입명세서(2020)</t>
  </si>
  <si>
    <t>시설세출명세서(2020)</t>
  </si>
  <si>
    <t>법인세입명세서(2020년)</t>
    <phoneticPr fontId="3" type="noConversion"/>
  </si>
  <si>
    <t>법인세출명세서(2020년)</t>
    <phoneticPr fontId="3" type="noConversion"/>
  </si>
  <si>
    <t>시설세입명세서(2020년)</t>
    <phoneticPr fontId="3" type="noConversion"/>
  </si>
  <si>
    <t xml:space="preserve"> 시설세출명세서(2020년)</t>
    <phoneticPr fontId="3" type="noConversion"/>
  </si>
  <si>
    <t>제 17기 2020년 12월 31일 현재</t>
    <phoneticPr fontId="3" type="noConversion"/>
  </si>
  <si>
    <t>제 17 (당)기</t>
    <phoneticPr fontId="3" type="noConversion"/>
  </si>
  <si>
    <t>제 16 (전)기</t>
    <phoneticPr fontId="3" type="noConversion"/>
  </si>
  <si>
    <t xml:space="preserve">   당기 :      817,331,759</t>
  </si>
  <si>
    <t xml:space="preserve">   전기 :      642,174,000</t>
  </si>
  <si>
    <t>제 17기 2020년 01월 01일 부터 2020년 12월 31일 까지</t>
    <phoneticPr fontId="3" type="noConversion"/>
  </si>
  <si>
    <t xml:space="preserve">      본      지      점</t>
  </si>
  <si>
    <t xml:space="preserve">   ( 당 기 순 이 익 )</t>
  </si>
  <si>
    <t xml:space="preserve">   당기 :      101,572,131</t>
  </si>
  <si>
    <t xml:space="preserve">   전기 :     -642,174,000</t>
  </si>
  <si>
    <t xml:space="preserve">   당기 :      918,903,890</t>
  </si>
  <si>
    <t xml:space="preserve">   전기 :                0</t>
  </si>
  <si>
    <t>현금</t>
  </si>
  <si>
    <t>예금</t>
  </si>
  <si>
    <t>보통예금</t>
  </si>
  <si>
    <t>우리</t>
  </si>
  <si>
    <t>1005-403-733431</t>
  </si>
  <si>
    <t>1005-003-734374</t>
  </si>
  <si>
    <t>1005-803-883933</t>
  </si>
  <si>
    <t>시설</t>
  </si>
  <si>
    <t>1005-488-999555</t>
  </si>
  <si>
    <t>정기예금</t>
  </si>
  <si>
    <t>1020-834-535413</t>
  </si>
  <si>
    <t>1020-134-552505</t>
  </si>
  <si>
    <t>1020-436-751140</t>
  </si>
  <si>
    <t>1020-040-568999</t>
  </si>
  <si>
    <t>1020-940-560405</t>
  </si>
  <si>
    <t>계</t>
  </si>
  <si>
    <t>2020년 12월 31일현재</t>
    <phoneticPr fontId="3" type="noConversion"/>
  </si>
  <si>
    <t>(1008)이광석</t>
  </si>
  <si>
    <t>(516)나만자</t>
  </si>
  <si>
    <t>(511)이동학,홍종군</t>
  </si>
  <si>
    <t>(715)변종서,고정희</t>
  </si>
  <si>
    <t>(917)조균형</t>
  </si>
  <si>
    <t>(1004)조두영</t>
  </si>
  <si>
    <t>(808)명술련</t>
  </si>
  <si>
    <t>(518)박복순</t>
  </si>
  <si>
    <t>(504)강영석</t>
  </si>
  <si>
    <t>(315)김치곤</t>
  </si>
  <si>
    <t>(515)김석규</t>
  </si>
  <si>
    <t>(614)김성규,이귀임</t>
  </si>
  <si>
    <t>(810)김인영</t>
  </si>
  <si>
    <t>(417)육현균</t>
  </si>
  <si>
    <t>(509)이영규</t>
  </si>
  <si>
    <t>(주)티켓나라남양주점</t>
  </si>
  <si>
    <t>(주)글로비스얼라이언스</t>
  </si>
  <si>
    <t>우리은행(895306) 이자수익에 대한 원천세</t>
  </si>
  <si>
    <t>우리은행(984969) 이자수익에 대한 원천세</t>
  </si>
  <si>
    <t>우리은행(213537) 이자수익에 대한 원천세</t>
  </si>
  <si>
    <t>우리은행(55413) 이자수익에 대한 원천세</t>
  </si>
  <si>
    <t>우리은행(552505) 이자수익에 대한 원천세</t>
  </si>
  <si>
    <t>우리은행(751140) 이자수익에 대한 원천세</t>
  </si>
  <si>
    <t>우리은행(903199) 이자수익에 대한 원천세</t>
  </si>
  <si>
    <t>우리은행(883933) 이자수익에 대한 원천세</t>
  </si>
  <si>
    <t>우리은행(051150) 이자수익에 대한 원천세</t>
  </si>
  <si>
    <t>우리은행(999555) 이자수익에 대한 원천세</t>
  </si>
  <si>
    <t>우리은행(478686) 이자수익에 대한 원천세</t>
  </si>
  <si>
    <t>(주)신도데이타통신</t>
  </si>
  <si>
    <t>강정훈</t>
  </si>
  <si>
    <t>사이또기요미</t>
  </si>
  <si>
    <t>(주)이에스텍</t>
  </si>
  <si>
    <t>사이토 야스히로</t>
  </si>
  <si>
    <t>(주)청심아이티</t>
  </si>
  <si>
    <t>큐피드 광고기획</t>
  </si>
  <si>
    <t>기분좋은창/유리</t>
  </si>
  <si>
    <t>KAWAGUCHI IZUMI</t>
  </si>
  <si>
    <t>HARA MICHIKO</t>
  </si>
  <si>
    <t>이강진</t>
  </si>
  <si>
    <t>(주)오즈갤러리</t>
  </si>
  <si>
    <t>(주)교원</t>
  </si>
  <si>
    <t>이기영</t>
  </si>
  <si>
    <t>(주)한국야쿠르트</t>
  </si>
  <si>
    <t>주식회사 아키텍리테일</t>
  </si>
  <si>
    <t>클린가구</t>
  </si>
  <si>
    <t>비씨카드1(시설법인4623)빌리지</t>
  </si>
  <si>
    <t>부가세</t>
    <phoneticPr fontId="3" type="noConversion"/>
  </si>
  <si>
    <t>청심교회(22평형.1실)</t>
  </si>
  <si>
    <t>(818)김찬균,최영자</t>
  </si>
  <si>
    <t>(905)임성섭</t>
  </si>
  <si>
    <t>711-6(도로)</t>
    <phoneticPr fontId="3" type="noConversion"/>
  </si>
  <si>
    <t>711-7(임야)</t>
    <phoneticPr fontId="3" type="noConversion"/>
  </si>
  <si>
    <t>114,300원/㎡</t>
    <phoneticPr fontId="3" type="noConversion"/>
  </si>
  <si>
    <t>33,800원/㎡</t>
    <phoneticPr fontId="3" type="noConversion"/>
  </si>
  <si>
    <r>
      <t>120,500원/㎡</t>
    </r>
    <r>
      <rPr>
        <sz val="11"/>
        <rFont val="HY견고딕"/>
        <family val="1"/>
        <charset val="129"/>
      </rPr>
      <t/>
    </r>
    <phoneticPr fontId="3" type="noConversion"/>
  </si>
  <si>
    <r>
      <t>15,000원/㎡</t>
    </r>
    <r>
      <rPr>
        <sz val="11"/>
        <rFont val="HY견고딕"/>
        <family val="1"/>
        <charset val="129"/>
      </rPr>
      <t/>
    </r>
    <phoneticPr fontId="3" type="noConversion"/>
  </si>
  <si>
    <t>입주자카페</t>
    <phoneticPr fontId="3" type="noConversion"/>
  </si>
  <si>
    <t>2020년 1월~12월
입주자 관리비</t>
    <phoneticPr fontId="3" type="noConversion"/>
  </si>
  <si>
    <t>2020년 1월~12월
카페수입</t>
    <phoneticPr fontId="3" type="noConversion"/>
  </si>
  <si>
    <t>2020년 1월~12월
식당수입 외</t>
    <phoneticPr fontId="3" type="noConversion"/>
  </si>
  <si>
    <t>기간 : 2020년  1월  1일부터</t>
    <phoneticPr fontId="3" type="noConversion"/>
  </si>
  <si>
    <t xml:space="preserve">          2020년  12월 31일까지</t>
    <phoneticPr fontId="3" type="noConversion"/>
  </si>
  <si>
    <t>청심빌리지</t>
    <phoneticPr fontId="3" type="noConversion"/>
  </si>
  <si>
    <t>1005-803-999724</t>
    <phoneticPr fontId="3" type="noConversion"/>
  </si>
  <si>
    <t>회    사 : 청심빌리지(시설)</t>
    <phoneticPr fontId="3" type="noConversion"/>
  </si>
  <si>
    <t>제 17기 2020년 01월 01일 부터 2020년 12월 31일 까지</t>
    <phoneticPr fontId="3" type="noConversion"/>
  </si>
  <si>
    <t>회    사 : 청심빌리지(시설)</t>
    <phoneticPr fontId="3" type="noConversion"/>
  </si>
  <si>
    <t xml:space="preserve">      국  고  보  조  금</t>
    <phoneticPr fontId="3" type="noConversion"/>
  </si>
  <si>
    <t xml:space="preserve">      외    환    차    익</t>
    <phoneticPr fontId="3" type="noConversion"/>
  </si>
  <si>
    <t>4. 후원금 전용계좌</t>
    <phoneticPr fontId="3" type="noConversion"/>
  </si>
  <si>
    <r>
      <t>재무상태표(통합</t>
    </r>
    <r>
      <rPr>
        <sz val="11"/>
        <rFont val="돋움"/>
        <family val="3"/>
        <charset val="129"/>
      </rPr>
      <t>)</t>
    </r>
    <phoneticPr fontId="3" type="noConversion"/>
  </si>
  <si>
    <t>손익계산서(통합)</t>
    <phoneticPr fontId="3" type="noConversion"/>
  </si>
  <si>
    <t>재무상태표(법인)</t>
    <phoneticPr fontId="3" type="noConversion"/>
  </si>
  <si>
    <t>손익계산서(법인)</t>
    <phoneticPr fontId="3" type="noConversion"/>
  </si>
  <si>
    <t>재무상태표(시설)</t>
    <phoneticPr fontId="3" type="noConversion"/>
  </si>
  <si>
    <t>손익계산서(시설)</t>
    <phoneticPr fontId="3" type="noConversion"/>
  </si>
  <si>
    <t>2020년 세입세출결산서</t>
    <phoneticPr fontId="3" type="noConversion"/>
  </si>
  <si>
    <t>第 17 期</t>
    <phoneticPr fontId="3" type="noConversion"/>
  </si>
  <si>
    <t>사업비</t>
    <phoneticPr fontId="3" type="noConversion"/>
  </si>
  <si>
    <t>재 무 상 태 표</t>
    <phoneticPr fontId="3" type="noConversion"/>
  </si>
  <si>
    <t>제 17 (당)기</t>
    <phoneticPr fontId="3" type="noConversion"/>
  </si>
  <si>
    <t>제 16 (전)기</t>
    <phoneticPr fontId="3" type="noConversion"/>
  </si>
  <si>
    <t xml:space="preserve">      이   자    비   용</t>
    <phoneticPr fontId="3" type="noConversion"/>
  </si>
  <si>
    <t>시 설 전 출 금</t>
    <phoneticPr fontId="3" type="noConversion"/>
  </si>
  <si>
    <t>증감</t>
    <phoneticPr fontId="3" type="noConversion"/>
  </si>
  <si>
    <t>세입</t>
    <phoneticPr fontId="3" type="noConversion"/>
  </si>
  <si>
    <t>관.항</t>
    <phoneticPr fontId="3" type="noConversion"/>
  </si>
  <si>
    <t>세출</t>
    <phoneticPr fontId="3" type="noConversion"/>
  </si>
  <si>
    <t>[사회복지법인 청심복지재단]</t>
    <phoneticPr fontId="3" type="noConversion"/>
  </si>
  <si>
    <t>세출합계</t>
    <phoneticPr fontId="3" type="noConversion"/>
  </si>
  <si>
    <t>시설비</t>
    <phoneticPr fontId="3" type="noConversion"/>
  </si>
  <si>
    <t>사업비</t>
    <phoneticPr fontId="3" type="noConversion"/>
  </si>
  <si>
    <t>사업수입</t>
    <phoneticPr fontId="3" type="noConversion"/>
  </si>
  <si>
    <t>업무추진비</t>
    <phoneticPr fontId="3" type="noConversion"/>
  </si>
  <si>
    <t>후원금수입</t>
    <phoneticPr fontId="3" type="noConversion"/>
  </si>
  <si>
    <t>잡수입</t>
    <phoneticPr fontId="3" type="noConversion"/>
  </si>
  <si>
    <t>이월금</t>
    <phoneticPr fontId="3" type="noConversion"/>
  </si>
  <si>
    <t>이월금</t>
    <phoneticPr fontId="3" type="noConversion"/>
  </si>
  <si>
    <t>세입합계</t>
    <phoneticPr fontId="3" type="noConversion"/>
  </si>
  <si>
    <t>세입</t>
    <phoneticPr fontId="3" type="noConversion"/>
  </si>
  <si>
    <t>세출</t>
    <phoneticPr fontId="3" type="noConversion"/>
  </si>
  <si>
    <t>관.항</t>
    <phoneticPr fontId="3" type="noConversion"/>
  </si>
  <si>
    <t>예산액</t>
    <phoneticPr fontId="3" type="noConversion"/>
  </si>
  <si>
    <t>결산액</t>
    <phoneticPr fontId="3" type="noConversion"/>
  </si>
  <si>
    <t>증감</t>
    <phoneticPr fontId="3" type="noConversion"/>
  </si>
  <si>
    <t>입소비용
수입</t>
    <phoneticPr fontId="3" type="noConversion"/>
  </si>
  <si>
    <t>세입.세출 총괄표(2020년)</t>
    <phoneticPr fontId="3" type="noConversion"/>
  </si>
  <si>
    <t>[청심빌리지]</t>
    <phoneticPr fontId="3" type="noConversion"/>
  </si>
  <si>
    <t>(단위:원)</t>
    <phoneticPr fontId="3" type="noConversion"/>
  </si>
  <si>
    <t>12~13</t>
    <phoneticPr fontId="3" type="noConversion"/>
  </si>
  <si>
    <t>16~19</t>
    <phoneticPr fontId="3" type="noConversion"/>
  </si>
</sst>
</file>

<file path=xl/styles.xml><?xml version="1.0" encoding="utf-8"?>
<styleSheet xmlns="http://schemas.openxmlformats.org/spreadsheetml/2006/main">
  <numFmts count="18">
    <numFmt numFmtId="41" formatCode="_-* #,##0_-;\-* #,##0_-;_-* &quot;-&quot;_-;_-@_-"/>
    <numFmt numFmtId="176" formatCode="0_);[Red]\(0\)"/>
    <numFmt numFmtId="177" formatCode="#,##0_ "/>
    <numFmt numFmtId="178" formatCode="0_ "/>
    <numFmt numFmtId="179" formatCode="_(* #,##0_);_(* \(#,##0\);_(* &quot;-&quot;_);_(@_)"/>
    <numFmt numFmtId="180" formatCode="###,###"/>
    <numFmt numFmtId="181" formatCode="###,##0"/>
    <numFmt numFmtId="182" formatCode="#,##0_);\(#,##0\)"/>
    <numFmt numFmtId="183" formatCode="_ * #,##0_ ;_ * &quot;₩&quot;&quot;₩&quot;&quot;₩&quot;&quot;₩&quot;\-#,##0_ ;_ * &quot;-&quot;_ ;_ @_ "/>
    <numFmt numFmtId="184" formatCode="_ * #,##0.00_ ;_ * &quot;₩&quot;&quot;₩&quot;&quot;₩&quot;&quot;₩&quot;\-#,##0.00_ ;_ * &quot;-&quot;??_ ;_ @_ "/>
    <numFmt numFmtId="185" formatCode="_(&quot;$&quot;* #,##0_);_(&quot;$&quot;* &quot;₩&quot;&quot;₩&quot;&quot;₩&quot;&quot;₩&quot;\(#,##0&quot;₩&quot;&quot;₩&quot;&quot;₩&quot;&quot;₩&quot;\);_(&quot;$&quot;* &quot;-&quot;_);_(@_)"/>
    <numFmt numFmtId="186" formatCode="_(&quot;$&quot;* #,##0.00_);_(&quot;$&quot;* &quot;₩&quot;&quot;₩&quot;&quot;₩&quot;&quot;₩&quot;\(#,##0.00&quot;₩&quot;&quot;₩&quot;&quot;₩&quot;&quot;₩&quot;\);_(&quot;$&quot;* &quot;-&quot;??_);_(@_)"/>
    <numFmt numFmtId="187" formatCode="_-[$€-2]* #,##0.00_-;\-[$€-2]* #,##0.00_-;_-[$€-2]* &quot;-&quot;??_-"/>
    <numFmt numFmtId="188" formatCode="&quot;$&quot;#,##0.00_);[Red]&quot;₩&quot;&quot;₩&quot;&quot;₩&quot;&quot;₩&quot;\(&quot;$&quot;#,##0.00&quot;₩&quot;&quot;₩&quot;&quot;₩&quot;&quot;₩&quot;\)"/>
    <numFmt numFmtId="189" formatCode="&quot;₩&quot;#,##0_);&quot;₩&quot;&quot;₩&quot;\(&quot;₩&quot;#,##0&quot;₩&quot;&quot;₩&quot;\)"/>
    <numFmt numFmtId="190" formatCode="0.00_);\(0.00\)"/>
    <numFmt numFmtId="191" formatCode="_-* #,##0_-;&quot;₩&quot;\!\-* #,##0_-;_-* &quot;-&quot;_-;_-@_-"/>
    <numFmt numFmtId="192" formatCode="_-* #,##0.00_-;&quot;₩&quot;\!\-* #,##0.00_-;_-* &quot;-&quot;??_-;_-@_-"/>
  </numFmts>
  <fonts count="81">
    <font>
      <sz val="11"/>
      <name val="돋움"/>
      <family val="3"/>
      <charset val="129"/>
    </font>
    <font>
      <sz val="11"/>
      <name val="돋움"/>
      <family val="3"/>
      <charset val="129"/>
    </font>
    <font>
      <sz val="24"/>
      <name val="HY견고딕"/>
      <family val="1"/>
      <charset val="129"/>
    </font>
    <font>
      <sz val="8"/>
      <name val="돋움"/>
      <family val="3"/>
      <charset val="129"/>
    </font>
    <font>
      <sz val="11"/>
      <color indexed="8"/>
      <name val="한양신명조"/>
      <family val="3"/>
      <charset val="129"/>
    </font>
    <font>
      <sz val="11"/>
      <color indexed="8"/>
      <name val="굴림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10"/>
      <name val="Arial"/>
      <family val="2"/>
    </font>
    <font>
      <b/>
      <sz val="16"/>
      <name val="돋움"/>
      <family val="3"/>
      <charset val="129"/>
    </font>
    <font>
      <b/>
      <sz val="10"/>
      <name val="돋움"/>
      <family val="3"/>
      <charset val="129"/>
    </font>
    <font>
      <b/>
      <u/>
      <sz val="16"/>
      <name val="돋움"/>
      <family val="3"/>
      <charset val="129"/>
    </font>
    <font>
      <b/>
      <u/>
      <sz val="10"/>
      <name val="돋움"/>
      <family val="3"/>
      <charset val="129"/>
    </font>
    <font>
      <sz val="10"/>
      <color indexed="8"/>
      <name val="돋움"/>
      <family val="3"/>
      <charset val="129"/>
    </font>
    <font>
      <sz val="11"/>
      <name val="돋움"/>
      <family val="3"/>
      <charset val="129"/>
    </font>
    <font>
      <sz val="11"/>
      <name val="HY견고딕"/>
      <family val="1"/>
      <charset val="129"/>
    </font>
    <font>
      <b/>
      <sz val="11"/>
      <name val="돋움"/>
      <family val="3"/>
      <charset val="129"/>
    </font>
    <font>
      <b/>
      <sz val="11"/>
      <name val="한양해서"/>
      <family val="1"/>
      <charset val="129"/>
    </font>
    <font>
      <sz val="11"/>
      <name val="한양해서"/>
      <family val="1"/>
      <charset val="129"/>
    </font>
    <font>
      <b/>
      <sz val="10"/>
      <color indexed="8"/>
      <name val="돋움"/>
      <family val="3"/>
      <charset val="129"/>
    </font>
    <font>
      <b/>
      <sz val="20"/>
      <name val="돋움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b/>
      <sz val="9"/>
      <name val="굴림체"/>
      <family val="3"/>
      <charset val="129"/>
    </font>
    <font>
      <sz val="9"/>
      <color indexed="63"/>
      <name val="굴림체"/>
      <family val="3"/>
    </font>
    <font>
      <sz val="9"/>
      <color indexed="63"/>
      <name val="굴림체"/>
      <family val="3"/>
      <charset val="129"/>
    </font>
    <font>
      <b/>
      <sz val="12"/>
      <name val="굴림"/>
      <family val="3"/>
      <charset val="129"/>
    </font>
    <font>
      <b/>
      <sz val="16"/>
      <name val="굴림"/>
      <family val="3"/>
      <charset val="129"/>
    </font>
    <font>
      <b/>
      <sz val="10"/>
      <name val="굴림"/>
      <family val="3"/>
      <charset val="129"/>
    </font>
    <font>
      <b/>
      <sz val="48"/>
      <name val="굴림"/>
      <family val="3"/>
      <charset val="129"/>
    </font>
    <font>
      <b/>
      <sz val="20"/>
      <name val="굴림"/>
      <family val="3"/>
      <charset val="129"/>
    </font>
    <font>
      <b/>
      <sz val="22"/>
      <name val="굴림"/>
      <family val="3"/>
      <charset val="129"/>
    </font>
    <font>
      <sz val="9"/>
      <color indexed="63"/>
      <name val="돋움"/>
      <family val="3"/>
      <charset val="129"/>
    </font>
    <font>
      <b/>
      <sz val="11"/>
      <name val="돋움체"/>
      <family val="3"/>
      <charset val="129"/>
    </font>
    <font>
      <sz val="11"/>
      <name val="돋움체"/>
      <family val="3"/>
      <charset val="129"/>
    </font>
    <font>
      <sz val="9"/>
      <color indexed="8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i/>
      <sz val="10"/>
      <name val="Arial"/>
      <family val="2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"/>
      <family val="3"/>
      <charset val="129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name val="Helv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sz val="14"/>
      <name val="뼻뮝"/>
      <family val="3"/>
      <charset val="129"/>
    </font>
    <font>
      <b/>
      <sz val="10"/>
      <name val="Arial"/>
      <family val="2"/>
    </font>
    <font>
      <sz val="12"/>
      <name val="뼻뮝"/>
      <family val="3"/>
      <charset val="129"/>
    </font>
    <font>
      <sz val="9"/>
      <color indexed="8"/>
      <name val="굴림"/>
      <family val="3"/>
      <charset val="129"/>
    </font>
    <font>
      <u/>
      <sz val="10"/>
      <color indexed="14"/>
      <name val="돋움체"/>
      <family val="3"/>
      <charset val="129"/>
    </font>
    <font>
      <sz val="11"/>
      <name val="바탕"/>
      <family val="1"/>
      <charset val="129"/>
    </font>
    <font>
      <sz val="10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3"/>
      <name val="돋움"/>
      <family val="3"/>
      <charset val="129"/>
    </font>
    <font>
      <b/>
      <sz val="13"/>
      <name val="굴림체"/>
      <family val="3"/>
      <charset val="129"/>
    </font>
    <font>
      <sz val="13"/>
      <name val="돋움"/>
      <family val="3"/>
      <charset val="129"/>
    </font>
    <font>
      <sz val="13"/>
      <name val="Arial"/>
      <family val="2"/>
    </font>
    <font>
      <sz val="11"/>
      <color theme="0"/>
      <name val="돋움"/>
      <family val="3"/>
      <charset val="129"/>
    </font>
    <font>
      <sz val="10"/>
      <color indexed="8"/>
      <name val="굴림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33"/>
        <bgColor indexed="64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002">
    <xf numFmtId="0" fontId="0" fillId="0" borderId="0">
      <alignment vertical="center"/>
    </xf>
    <xf numFmtId="0" fontId="56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36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8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1" fillId="0" borderId="0"/>
    <xf numFmtId="187" fontId="54" fillId="0" borderId="0" applyFont="0" applyFill="0" applyBorder="0" applyAlignment="0" applyProtection="0">
      <alignment vertical="center"/>
    </xf>
    <xf numFmtId="38" fontId="58" fillId="16" borderId="0" applyNumberFormat="0" applyBorder="0" applyAlignment="0" applyProtection="0"/>
    <xf numFmtId="0" fontId="59" fillId="0" borderId="21" applyNumberFormat="0" applyAlignment="0" applyProtection="0">
      <alignment horizontal="left" vertical="center"/>
    </xf>
    <xf numFmtId="0" fontId="59" fillId="0" borderId="1">
      <alignment horizontal="left" vertical="center"/>
    </xf>
    <xf numFmtId="10" fontId="58" fillId="17" borderId="2" applyNumberFormat="0" applyBorder="0" applyAlignment="0" applyProtection="0"/>
    <xf numFmtId="37" fontId="60" fillId="0" borderId="0"/>
    <xf numFmtId="188" fontId="5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55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38" fontId="62" fillId="18" borderId="0">
      <alignment horizontal="right"/>
    </xf>
    <xf numFmtId="0" fontId="63" fillId="16" borderId="0">
      <alignment horizontal="right"/>
    </xf>
    <xf numFmtId="0" fontId="64" fillId="19" borderId="3"/>
    <xf numFmtId="0" fontId="65" fillId="0" borderId="0" applyBorder="0">
      <alignment horizontal="centerContinuous"/>
    </xf>
    <xf numFmtId="0" fontId="66" fillId="0" borderId="0" applyBorder="0">
      <alignment horizontal="centerContinuous"/>
    </xf>
    <xf numFmtId="10" fontId="8" fillId="0" borderId="0" applyFont="0" applyFill="0" applyBorder="0" applyAlignment="0" applyProtection="0"/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4" borderId="22" applyNumberFormat="0" applyAlignment="0" applyProtection="0">
      <alignment vertical="center"/>
    </xf>
    <xf numFmtId="189" fontId="57" fillId="0" borderId="0"/>
    <xf numFmtId="189" fontId="57" fillId="0" borderId="0"/>
    <xf numFmtId="189" fontId="57" fillId="0" borderId="0"/>
    <xf numFmtId="189" fontId="57" fillId="0" borderId="0"/>
    <xf numFmtId="189" fontId="57" fillId="0" borderId="0"/>
    <xf numFmtId="189" fontId="57" fillId="0" borderId="0"/>
    <xf numFmtId="189" fontId="57" fillId="0" borderId="0"/>
    <xf numFmtId="189" fontId="57" fillId="0" borderId="0"/>
    <xf numFmtId="189" fontId="57" fillId="0" borderId="0"/>
    <xf numFmtId="189" fontId="57" fillId="0" borderId="0"/>
    <xf numFmtId="189" fontId="57" fillId="0" borderId="0"/>
    <xf numFmtId="0" fontId="40" fillId="3" borderId="0" applyNumberFormat="0" applyBorder="0" applyAlignment="0" applyProtection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1" fillId="25" borderId="20" applyNumberFormat="0" applyFont="0" applyAlignment="0" applyProtection="0">
      <alignment vertical="center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4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69" fillId="0" borderId="0"/>
    <xf numFmtId="190" fontId="1" fillId="27" borderId="2" applyNumberFormat="0">
      <alignment vertical="center"/>
    </xf>
    <xf numFmtId="190" fontId="1" fillId="0" borderId="2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8" borderId="23" applyNumberFormat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44" fillId="0" borderId="0" applyFont="0" applyFill="0" applyBorder="0" applyAlignment="0" applyProtection="0"/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179" fontId="44" fillId="0" borderId="0" applyFont="0" applyFill="0" applyBorder="0" applyAlignment="0" applyProtection="0"/>
    <xf numFmtId="41" fontId="7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57" fillId="0" borderId="0"/>
    <xf numFmtId="0" fontId="45" fillId="0" borderId="24" applyNumberFormat="0" applyFill="0" applyAlignment="0" applyProtection="0">
      <alignment vertical="center"/>
    </xf>
    <xf numFmtId="0" fontId="71" fillId="0" borderId="0" applyNumberFormat="0" applyFill="0" applyBorder="0" applyAlignment="0" applyProtection="0"/>
    <xf numFmtId="0" fontId="46" fillId="0" borderId="25" applyNumberFormat="0" applyFill="0" applyAlignment="0" applyProtection="0">
      <alignment vertical="center"/>
    </xf>
    <xf numFmtId="0" fontId="47" fillId="7" borderId="22" applyNumberFormat="0" applyAlignment="0" applyProtection="0">
      <alignment vertical="center"/>
    </xf>
    <xf numFmtId="190" fontId="1" fillId="0" borderId="2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6" fillId="0" borderId="0"/>
    <xf numFmtId="0" fontId="53" fillId="24" borderId="19" applyNumberFormat="0" applyAlignment="0" applyProtection="0">
      <alignment vertical="center"/>
    </xf>
    <xf numFmtId="187" fontId="56" fillId="0" borderId="0" applyFont="0" applyFill="0" applyBorder="0" applyAlignment="0" applyProtection="0"/>
    <xf numFmtId="191" fontId="72" fillId="0" borderId="0" applyFont="0" applyFill="0" applyBorder="0" applyAlignment="0" applyProtection="0"/>
    <xf numFmtId="192" fontId="72" fillId="0" borderId="0" applyFont="0" applyFill="0" applyBorder="0" applyAlignment="0" applyProtection="0"/>
    <xf numFmtId="0" fontId="35" fillId="0" borderId="0"/>
    <xf numFmtId="0" fontId="1" fillId="0" borderId="0">
      <alignment vertical="center"/>
    </xf>
    <xf numFmtId="0" fontId="36" fillId="0" borderId="0">
      <alignment vertical="center"/>
    </xf>
    <xf numFmtId="0" fontId="8" fillId="0" borderId="0"/>
    <xf numFmtId="0" fontId="36" fillId="0" borderId="0">
      <alignment vertical="center"/>
    </xf>
    <xf numFmtId="0" fontId="1" fillId="0" borderId="0"/>
    <xf numFmtId="0" fontId="3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187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0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5" fillId="0" borderId="0"/>
    <xf numFmtId="0" fontId="35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4" fillId="0" borderId="0">
      <alignment vertical="center"/>
    </xf>
    <xf numFmtId="0" fontId="1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4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0" fillId="0" borderId="0">
      <alignment vertical="center"/>
    </xf>
    <xf numFmtId="0" fontId="35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73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>
      <alignment vertical="center"/>
    </xf>
    <xf numFmtId="0" fontId="1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>
      <alignment vertical="center"/>
    </xf>
    <xf numFmtId="0" fontId="35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1" fillId="25" borderId="20" applyNumberFormat="0" applyFont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4" borderId="22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" fillId="25" borderId="20" applyNumberFormat="0" applyFont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4" borderId="22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" fillId="25" borderId="20" applyNumberFormat="0" applyFont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8" borderId="23" applyNumberFormat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8" borderId="23" applyNumberFormat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8" borderId="23" applyNumberFormat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8" borderId="23" applyNumberFormat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7" fillId="7" borderId="22" applyNumberFormat="0" applyAlignment="0" applyProtection="0">
      <alignment vertical="center"/>
    </xf>
    <xf numFmtId="190" fontId="1" fillId="0" borderId="2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3" fillId="24" borderId="19" applyNumberFormat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7" fillId="7" borderId="22" applyNumberFormat="0" applyAlignment="0" applyProtection="0">
      <alignment vertical="center"/>
    </xf>
    <xf numFmtId="190" fontId="1" fillId="0" borderId="2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3" fillId="24" borderId="19" applyNumberFormat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7" fillId="7" borderId="22" applyNumberFormat="0" applyAlignment="0" applyProtection="0">
      <alignment vertical="center"/>
    </xf>
    <xf numFmtId="190" fontId="1" fillId="0" borderId="2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3" fillId="24" borderId="19" applyNumberFormat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7" fillId="7" borderId="22" applyNumberFormat="0" applyAlignment="0" applyProtection="0">
      <alignment vertical="center"/>
    </xf>
    <xf numFmtId="190" fontId="1" fillId="0" borderId="2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3" fillId="24" borderId="1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187" fontId="1" fillId="0" borderId="0">
      <alignment vertical="center"/>
    </xf>
    <xf numFmtId="0" fontId="8" fillId="0" borderId="0">
      <alignment vertical="center"/>
    </xf>
    <xf numFmtId="187" fontId="1" fillId="0" borderId="0">
      <alignment vertical="center"/>
    </xf>
    <xf numFmtId="0" fontId="8" fillId="0" borderId="0">
      <alignment vertical="center"/>
    </xf>
    <xf numFmtId="187" fontId="1" fillId="0" borderId="0">
      <alignment vertical="center"/>
    </xf>
    <xf numFmtId="0" fontId="8" fillId="0" borderId="0">
      <alignment vertical="center"/>
    </xf>
    <xf numFmtId="187" fontId="1" fillId="0" borderId="0">
      <alignment vertical="center"/>
    </xf>
    <xf numFmtId="187" fontId="1" fillId="0" borderId="0">
      <alignment vertical="center"/>
    </xf>
    <xf numFmtId="0" fontId="8" fillId="0" borderId="0">
      <alignment vertical="center"/>
    </xf>
    <xf numFmtId="187" fontId="1" fillId="0" borderId="0">
      <alignment vertical="center"/>
    </xf>
    <xf numFmtId="0" fontId="8" fillId="0" borderId="0">
      <alignment vertical="center"/>
    </xf>
    <xf numFmtId="187" fontId="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53" fillId="24" borderId="19" applyNumberFormat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0" fontId="1" fillId="0" borderId="2">
      <alignment vertical="center"/>
    </xf>
    <xf numFmtId="0" fontId="47" fillId="7" borderId="22" applyNumberFormat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3" fillId="24" borderId="19" applyNumberFormat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0" fontId="1" fillId="0" borderId="2">
      <alignment vertical="center"/>
    </xf>
    <xf numFmtId="0" fontId="47" fillId="7" borderId="22" applyNumberFormat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53" fillId="24" borderId="19" applyNumberFormat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0" fontId="1" fillId="0" borderId="2">
      <alignment vertical="center"/>
    </xf>
    <xf numFmtId="0" fontId="47" fillId="7" borderId="22" applyNumberFormat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3" fillId="28" borderId="2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3" fillId="28" borderId="2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3" fillId="28" borderId="2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1" fillId="25" borderId="20" applyNumberFormat="0" applyFon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9" fillId="24" borderId="2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" fillId="25" borderId="20" applyNumberFormat="0" applyFon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9" fillId="24" borderId="2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1" fillId="25" borderId="20" applyNumberFormat="0" applyFon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9" fillId="24" borderId="2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1" fillId="25" borderId="20" applyNumberFormat="0" applyFon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9" fillId="24" borderId="2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9" fillId="24" borderId="2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180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1" fontId="1" fillId="0" borderId="0" xfId="0" applyNumberFormat="1" applyFont="1">
      <alignment vertical="center"/>
    </xf>
    <xf numFmtId="0" fontId="6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>
      <alignment vertical="center"/>
    </xf>
    <xf numFmtId="0" fontId="6" fillId="0" borderId="0" xfId="0" applyFont="1" applyFill="1">
      <alignment vertical="center"/>
    </xf>
    <xf numFmtId="41" fontId="1" fillId="0" borderId="0" xfId="0" applyNumberFormat="1" applyFont="1" applyFill="1">
      <alignment vertical="center"/>
    </xf>
    <xf numFmtId="41" fontId="6" fillId="0" borderId="0" xfId="0" applyNumberFormat="1" applyFont="1" applyFill="1">
      <alignment vertical="center"/>
    </xf>
    <xf numFmtId="41" fontId="6" fillId="0" borderId="0" xfId="0" applyNumberFormat="1" applyFont="1" applyFill="1" applyAlignment="1">
      <alignment horizontal="center" vertical="center"/>
    </xf>
    <xf numFmtId="41" fontId="1" fillId="0" borderId="4" xfId="0" applyNumberFormat="1" applyFont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41" fontId="0" fillId="0" borderId="0" xfId="0" applyNumberFormat="1">
      <alignment vertical="center"/>
    </xf>
    <xf numFmtId="0" fontId="11" fillId="0" borderId="0" xfId="0" applyFont="1" applyAlignment="1">
      <alignment horizontal="center" vertical="center"/>
    </xf>
    <xf numFmtId="41" fontId="1" fillId="0" borderId="0" xfId="0" applyNumberFormat="1" applyFont="1">
      <alignment vertical="center"/>
    </xf>
    <xf numFmtId="31" fontId="7" fillId="0" borderId="5" xfId="0" applyNumberFormat="1" applyFont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7" xfId="0" quotePrefix="1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quotePrefix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1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41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1" fontId="14" fillId="0" borderId="0" xfId="0" applyNumberFormat="1" applyFont="1">
      <alignment vertical="center"/>
    </xf>
    <xf numFmtId="41" fontId="14" fillId="0" borderId="0" xfId="0" applyNumberFormat="1" applyFont="1" applyFill="1">
      <alignment vertical="center"/>
    </xf>
    <xf numFmtId="0" fontId="7" fillId="0" borderId="6" xfId="0" applyFont="1" applyBorder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41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distributed"/>
    </xf>
    <xf numFmtId="0" fontId="10" fillId="0" borderId="2" xfId="0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7" fillId="0" borderId="0" xfId="0" applyNumberFormat="1" applyFont="1">
      <alignment vertical="center"/>
    </xf>
    <xf numFmtId="41" fontId="7" fillId="0" borderId="5" xfId="0" applyNumberFormat="1" applyFont="1" applyBorder="1" applyAlignment="1">
      <alignment vertical="center"/>
    </xf>
    <xf numFmtId="41" fontId="0" fillId="0" borderId="0" xfId="0" applyNumberFormat="1" applyFont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Font="1">
      <alignment vertical="center"/>
    </xf>
    <xf numFmtId="41" fontId="13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1" fontId="13" fillId="0" borderId="2" xfId="0" applyNumberFormat="1" applyFont="1" applyBorder="1" applyAlignment="1">
      <alignment vertical="center" wrapText="1"/>
    </xf>
    <xf numFmtId="41" fontId="7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41" fontId="13" fillId="0" borderId="2" xfId="0" applyNumberFormat="1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3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177" fontId="7" fillId="0" borderId="2" xfId="0" applyNumberFormat="1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41" fontId="13" fillId="0" borderId="2" xfId="0" applyNumberFormat="1" applyFont="1" applyFill="1" applyBorder="1" applyAlignment="1">
      <alignment horizontal="center" vertical="center" wrapText="1"/>
    </xf>
    <xf numFmtId="41" fontId="13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41" fontId="7" fillId="0" borderId="0" xfId="0" applyNumberFormat="1" applyFont="1" applyFill="1">
      <alignment vertical="center"/>
    </xf>
    <xf numFmtId="0" fontId="7" fillId="0" borderId="2" xfId="0" applyNumberFormat="1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41" fontId="10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distributed"/>
    </xf>
    <xf numFmtId="0" fontId="10" fillId="0" borderId="2" xfId="0" applyFont="1" applyFill="1" applyBorder="1" applyAlignment="1">
      <alignment horizontal="center" vertical="distributed"/>
    </xf>
    <xf numFmtId="0" fontId="10" fillId="0" borderId="2" xfId="0" applyFont="1" applyFill="1" applyBorder="1" applyAlignment="1">
      <alignment horizontal="center" vertical="center"/>
    </xf>
    <xf numFmtId="41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7" fillId="0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77" fontId="7" fillId="0" borderId="2" xfId="0" applyNumberFormat="1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right" vertical="center"/>
    </xf>
    <xf numFmtId="180" fontId="10" fillId="0" borderId="10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179" fontId="7" fillId="0" borderId="2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0" fontId="0" fillId="0" borderId="0" xfId="0" applyFill="1" applyAlignment="1"/>
    <xf numFmtId="0" fontId="10" fillId="0" borderId="2" xfId="0" applyFont="1" applyFill="1" applyBorder="1" applyAlignment="1">
      <alignment horizontal="left" vertical="center"/>
    </xf>
    <xf numFmtId="177" fontId="10" fillId="0" borderId="2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177" fontId="0" fillId="0" borderId="0" xfId="0" applyNumberFormat="1" applyFont="1" applyAlignment="1"/>
    <xf numFmtId="180" fontId="0" fillId="0" borderId="0" xfId="0" applyNumberFormat="1" applyFill="1" applyAlignment="1"/>
    <xf numFmtId="177" fontId="7" fillId="0" borderId="2" xfId="0" applyNumberFormat="1" applyFont="1" applyFill="1" applyBorder="1" applyAlignment="1">
      <alignment horizontal="right" vertical="center"/>
    </xf>
    <xf numFmtId="41" fontId="7" fillId="0" borderId="2" xfId="0" applyNumberFormat="1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7" fillId="0" borderId="0" xfId="0" applyFont="1" applyFill="1" applyAlignment="1"/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right" vertical="center"/>
    </xf>
    <xf numFmtId="41" fontId="7" fillId="0" borderId="2" xfId="0" applyNumberFormat="1" applyFont="1" applyBorder="1" applyAlignment="1">
      <alignment horizontal="center" vertical="center"/>
    </xf>
    <xf numFmtId="55" fontId="7" fillId="0" borderId="1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right" vertical="center" wrapText="1"/>
    </xf>
    <xf numFmtId="177" fontId="7" fillId="0" borderId="6" xfId="0" applyNumberFormat="1" applyFont="1" applyFill="1" applyBorder="1" applyAlignment="1">
      <alignment horizontal="right" vertical="center" wrapText="1"/>
    </xf>
    <xf numFmtId="177" fontId="7" fillId="0" borderId="6" xfId="0" applyNumberFormat="1" applyFont="1" applyFill="1" applyBorder="1" applyAlignment="1">
      <alignment horizontal="center" vertical="center" wrapText="1"/>
    </xf>
    <xf numFmtId="177" fontId="21" fillId="0" borderId="2" xfId="0" applyNumberFormat="1" applyFont="1" applyFill="1" applyBorder="1" applyAlignment="1">
      <alignment horizontal="right" vertical="center"/>
    </xf>
    <xf numFmtId="41" fontId="7" fillId="0" borderId="2" xfId="0" applyNumberFormat="1" applyFont="1" applyFill="1" applyBorder="1" applyAlignment="1">
      <alignment horizontal="right" vertical="center" shrinkToFit="1"/>
    </xf>
    <xf numFmtId="181" fontId="24" fillId="0" borderId="11" xfId="0" applyNumberFormat="1" applyFont="1" applyBorder="1" applyAlignment="1" applyProtection="1">
      <alignment horizontal="right" vertical="center" wrapText="1"/>
    </xf>
    <xf numFmtId="181" fontId="24" fillId="0" borderId="12" xfId="0" applyNumberFormat="1" applyFont="1" applyBorder="1" applyAlignment="1" applyProtection="1">
      <alignment horizontal="right" vertical="center" wrapText="1"/>
    </xf>
    <xf numFmtId="55" fontId="7" fillId="0" borderId="11" xfId="0" applyNumberFormat="1" applyFont="1" applyFill="1" applyBorder="1" applyAlignment="1">
      <alignment horizontal="center" vertical="center" shrinkToFit="1"/>
    </xf>
    <xf numFmtId="181" fontId="25" fillId="0" borderId="13" xfId="0" applyNumberFormat="1" applyFont="1" applyBorder="1" applyAlignment="1" applyProtection="1">
      <alignment horizontal="right" vertical="center" wrapText="1"/>
    </xf>
    <xf numFmtId="181" fontId="25" fillId="0" borderId="14" xfId="0" applyNumberFormat="1" applyFont="1" applyBorder="1" applyAlignment="1" applyProtection="1">
      <alignment horizontal="right" vertical="center" wrapText="1"/>
    </xf>
    <xf numFmtId="3" fontId="7" fillId="0" borderId="2" xfId="0" applyNumberFormat="1" applyFont="1" applyFill="1" applyBorder="1" applyAlignment="1">
      <alignment horizontal="center" vertical="center" shrinkToFit="1"/>
    </xf>
    <xf numFmtId="3" fontId="7" fillId="0" borderId="2" xfId="0" applyNumberFormat="1" applyFont="1" applyFill="1" applyBorder="1" applyAlignment="1">
      <alignment horizontal="right" vertical="center" shrinkToFit="1"/>
    </xf>
    <xf numFmtId="0" fontId="22" fillId="0" borderId="10" xfId="0" applyFont="1" applyFill="1" applyBorder="1" applyAlignment="1">
      <alignment horizontal="left" vertical="center"/>
    </xf>
    <xf numFmtId="180" fontId="22" fillId="0" borderId="10" xfId="0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right" vertical="center"/>
    </xf>
    <xf numFmtId="0" fontId="1" fillId="0" borderId="0" xfId="0" applyFont="1" applyFill="1" applyAlignment="1"/>
    <xf numFmtId="179" fontId="7" fillId="0" borderId="2" xfId="0" applyNumberFormat="1" applyFont="1" applyFill="1" applyBorder="1" applyAlignment="1">
      <alignment horizontal="center" vertical="center"/>
    </xf>
    <xf numFmtId="177" fontId="21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28" fillId="0" borderId="0" xfId="0" applyFont="1" applyAlignment="1">
      <alignment horizontal="justify" vertical="center"/>
    </xf>
    <xf numFmtId="0" fontId="2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21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81" fontId="32" fillId="0" borderId="2" xfId="0" applyNumberFormat="1" applyFont="1" applyBorder="1" applyAlignment="1" applyProtection="1">
      <alignment horizontal="right" vertical="center" wrapText="1"/>
    </xf>
    <xf numFmtId="41" fontId="5" fillId="0" borderId="2" xfId="0" applyNumberFormat="1" applyFont="1" applyBorder="1" applyAlignment="1">
      <alignment horizontal="right" vertical="center" wrapText="1"/>
    </xf>
    <xf numFmtId="41" fontId="3" fillId="0" borderId="0" xfId="0" applyNumberFormat="1" applyFont="1">
      <alignment vertical="center"/>
    </xf>
    <xf numFmtId="41" fontId="5" fillId="0" borderId="6" xfId="0" applyNumberFormat="1" applyFont="1" applyFill="1" applyBorder="1" applyAlignment="1">
      <alignment vertical="center" wrapText="1"/>
    </xf>
    <xf numFmtId="41" fontId="5" fillId="0" borderId="2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 vertical="center"/>
    </xf>
    <xf numFmtId="0" fontId="33" fillId="0" borderId="10" xfId="0" applyFont="1" applyFill="1" applyBorder="1" applyAlignment="1">
      <alignment horizontal="left" vertical="center"/>
    </xf>
    <xf numFmtId="0" fontId="34" fillId="0" borderId="1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4" fontId="7" fillId="0" borderId="2" xfId="0" applyNumberFormat="1" applyFont="1" applyFill="1" applyBorder="1" applyAlignment="1">
      <alignment horizontal="center" vertical="center"/>
    </xf>
    <xf numFmtId="41" fontId="33" fillId="0" borderId="10" xfId="0" applyNumberFormat="1" applyFont="1" applyFill="1" applyBorder="1" applyAlignment="1">
      <alignment horizontal="right" vertical="center"/>
    </xf>
    <xf numFmtId="41" fontId="34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/>
    <xf numFmtId="0" fontId="0" fillId="0" borderId="0" xfId="0" applyFont="1" applyFill="1" applyAlignment="1"/>
    <xf numFmtId="0" fontId="16" fillId="0" borderId="0" xfId="0" applyFont="1" applyFill="1" applyAlignment="1"/>
    <xf numFmtId="3" fontId="7" fillId="0" borderId="2" xfId="0" applyNumberFormat="1" applyFon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179" fontId="7" fillId="0" borderId="2" xfId="0" applyNumberFormat="1" applyFont="1" applyBorder="1">
      <alignment vertical="center"/>
    </xf>
    <xf numFmtId="177" fontId="21" fillId="0" borderId="8" xfId="0" applyNumberFormat="1" applyFont="1" applyFill="1" applyBorder="1" applyAlignment="1">
      <alignment horizontal="right" vertical="center"/>
    </xf>
    <xf numFmtId="177" fontId="21" fillId="0" borderId="2" xfId="0" applyNumberFormat="1" applyFont="1" applyFill="1" applyBorder="1" applyAlignment="1">
      <alignment horizontal="right" vertical="center"/>
    </xf>
    <xf numFmtId="177" fontId="21" fillId="0" borderId="2" xfId="0" applyNumberFormat="1" applyFont="1" applyFill="1" applyBorder="1" applyAlignment="1">
      <alignment horizontal="right" vertical="center"/>
    </xf>
    <xf numFmtId="177" fontId="21" fillId="0" borderId="8" xfId="0" applyNumberFormat="1" applyFont="1" applyFill="1" applyBorder="1" applyAlignment="1">
      <alignment horizontal="right" vertical="center"/>
    </xf>
    <xf numFmtId="177" fontId="21" fillId="0" borderId="8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41" fontId="7" fillId="0" borderId="2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182" fontId="10" fillId="0" borderId="10" xfId="0" applyNumberFormat="1" applyFont="1" applyFill="1" applyBorder="1" applyAlignment="1">
      <alignment horizontal="right" vertical="center"/>
    </xf>
    <xf numFmtId="0" fontId="10" fillId="0" borderId="0" xfId="0" applyFont="1" applyFill="1" applyAlignment="1"/>
    <xf numFmtId="182" fontId="7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177" fontId="10" fillId="0" borderId="2" xfId="0" applyNumberFormat="1" applyFont="1" applyBorder="1" applyAlignment="1"/>
    <xf numFmtId="177" fontId="7" fillId="0" borderId="0" xfId="0" applyNumberFormat="1" applyFont="1" applyAlignment="1"/>
    <xf numFmtId="41" fontId="7" fillId="0" borderId="2" xfId="0" applyNumberFormat="1" applyFont="1" applyBorder="1" applyAlignment="1">
      <alignment horizontal="center" vertical="center"/>
    </xf>
    <xf numFmtId="180" fontId="0" fillId="0" borderId="0" xfId="0" applyNumberFormat="1" applyFont="1" applyFill="1" applyAlignment="1"/>
    <xf numFmtId="180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181" fontId="25" fillId="0" borderId="2" xfId="0" applyNumberFormat="1" applyFont="1" applyBorder="1" applyAlignment="1" applyProtection="1">
      <alignment horizontal="right" vertical="center" wrapText="1"/>
    </xf>
    <xf numFmtId="41" fontId="7" fillId="0" borderId="2" xfId="0" applyNumberFormat="1" applyFont="1" applyBorder="1" applyAlignment="1">
      <alignment horizontal="center" vertical="center"/>
    </xf>
    <xf numFmtId="0" fontId="77" fillId="0" borderId="0" xfId="0" applyFont="1" applyFill="1" applyAlignment="1"/>
    <xf numFmtId="0" fontId="75" fillId="0" borderId="10" xfId="0" applyFont="1" applyFill="1" applyBorder="1" applyAlignment="1">
      <alignment horizontal="left" vertical="center"/>
    </xf>
    <xf numFmtId="0" fontId="75" fillId="0" borderId="10" xfId="0" applyFont="1" applyFill="1" applyBorder="1" applyAlignment="1">
      <alignment horizontal="right" vertical="center"/>
    </xf>
    <xf numFmtId="180" fontId="75" fillId="0" borderId="10" xfId="0" applyNumberFormat="1" applyFont="1" applyFill="1" applyBorder="1" applyAlignment="1">
      <alignment horizontal="right" vertical="center"/>
    </xf>
    <xf numFmtId="0" fontId="77" fillId="0" borderId="10" xfId="0" applyFont="1" applyFill="1" applyBorder="1" applyAlignment="1">
      <alignment horizontal="left" vertical="center"/>
    </xf>
    <xf numFmtId="41" fontId="77" fillId="0" borderId="2" xfId="0" applyNumberFormat="1" applyFont="1" applyBorder="1" applyAlignment="1">
      <alignment horizontal="center" vertical="center"/>
    </xf>
    <xf numFmtId="0" fontId="77" fillId="0" borderId="10" xfId="0" applyFont="1" applyFill="1" applyBorder="1" applyAlignment="1">
      <alignment horizontal="right" vertical="center"/>
    </xf>
    <xf numFmtId="180" fontId="77" fillId="0" borderId="10" xfId="0" applyNumberFormat="1" applyFont="1" applyFill="1" applyBorder="1" applyAlignment="1">
      <alignment horizontal="right" vertical="center"/>
    </xf>
    <xf numFmtId="180" fontId="77" fillId="0" borderId="0" xfId="0" applyNumberFormat="1" applyFont="1" applyFill="1" applyAlignment="1"/>
    <xf numFmtId="41" fontId="77" fillId="0" borderId="2" xfId="0" applyNumberFormat="1" applyFont="1" applyFill="1" applyBorder="1" applyAlignment="1">
      <alignment vertical="center"/>
    </xf>
    <xf numFmtId="0" fontId="77" fillId="0" borderId="2" xfId="0" applyFont="1" applyFill="1" applyBorder="1" applyAlignment="1">
      <alignment horizontal="left" vertical="center"/>
    </xf>
    <xf numFmtId="0" fontId="77" fillId="0" borderId="2" xfId="0" applyFont="1" applyFill="1" applyBorder="1" applyAlignment="1">
      <alignment horizontal="right" vertical="center"/>
    </xf>
    <xf numFmtId="180" fontId="77" fillId="0" borderId="2" xfId="0" applyNumberFormat="1" applyFont="1" applyFill="1" applyBorder="1" applyAlignment="1">
      <alignment horizontal="right" vertical="center"/>
    </xf>
    <xf numFmtId="0" fontId="78" fillId="0" borderId="0" xfId="0" applyFont="1" applyFill="1" applyAlignment="1"/>
    <xf numFmtId="3" fontId="77" fillId="0" borderId="10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 wrapText="1"/>
    </xf>
    <xf numFmtId="41" fontId="79" fillId="0" borderId="0" xfId="0" applyNumberFormat="1" applyFont="1">
      <alignment vertical="center"/>
    </xf>
    <xf numFmtId="0" fontId="7" fillId="0" borderId="5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41" fontId="21" fillId="0" borderId="2" xfId="0" applyNumberFormat="1" applyFont="1" applyBorder="1">
      <alignment vertical="center"/>
    </xf>
    <xf numFmtId="0" fontId="7" fillId="0" borderId="0" xfId="0" applyFont="1" applyBorder="1">
      <alignment vertical="center"/>
    </xf>
    <xf numFmtId="41" fontId="80" fillId="0" borderId="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1" fontId="7" fillId="0" borderId="0" xfId="0" applyNumberFormat="1" applyFont="1">
      <alignment vertical="center"/>
    </xf>
    <xf numFmtId="0" fontId="7" fillId="0" borderId="6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177" fontId="7" fillId="0" borderId="2" xfId="0" applyNumberFormat="1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41" fontId="10" fillId="0" borderId="2" xfId="0" applyNumberFormat="1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41" fontId="10" fillId="0" borderId="6" xfId="0" applyNumberFormat="1" applyFont="1" applyBorder="1" applyAlignment="1">
      <alignment horizontal="center" vertical="center"/>
    </xf>
    <xf numFmtId="41" fontId="13" fillId="0" borderId="2" xfId="0" applyNumberFormat="1" applyFont="1" applyFill="1" applyBorder="1" applyAlignment="1">
      <alignment horizontal="center" vertical="center" wrapText="1"/>
    </xf>
    <xf numFmtId="41" fontId="7" fillId="0" borderId="2" xfId="0" applyNumberFormat="1" applyFont="1" applyBorder="1" applyAlignment="1">
      <alignment vertical="center"/>
    </xf>
    <xf numFmtId="41" fontId="7" fillId="0" borderId="2" xfId="0" applyNumberFormat="1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1" fontId="10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top"/>
    </xf>
    <xf numFmtId="176" fontId="7" fillId="0" borderId="8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41" fontId="10" fillId="0" borderId="6" xfId="0" applyNumberFormat="1" applyFont="1" applyBorder="1" applyAlignment="1">
      <alignment horizontal="center" vertical="center"/>
    </xf>
    <xf numFmtId="41" fontId="10" fillId="0" borderId="10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41" fontId="19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41" fontId="19" fillId="0" borderId="6" xfId="0" applyNumberFormat="1" applyFont="1" applyBorder="1" applyAlignment="1">
      <alignment horizontal="center" vertical="center" wrapText="1"/>
    </xf>
    <xf numFmtId="41" fontId="19" fillId="0" borderId="10" xfId="0" applyNumberFormat="1" applyFont="1" applyBorder="1" applyAlignment="1">
      <alignment horizontal="center" vertical="center" wrapText="1"/>
    </xf>
    <xf numFmtId="41" fontId="10" fillId="0" borderId="6" xfId="0" applyNumberFormat="1" applyFont="1" applyFill="1" applyBorder="1" applyAlignment="1">
      <alignment horizontal="center" vertical="center"/>
    </xf>
    <xf numFmtId="41" fontId="10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1" fontId="19" fillId="0" borderId="6" xfId="0" applyNumberFormat="1" applyFont="1" applyFill="1" applyBorder="1" applyAlignment="1">
      <alignment horizontal="center" vertical="center" wrapText="1"/>
    </xf>
    <xf numFmtId="41" fontId="19" fillId="0" borderId="10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177" fontId="10" fillId="0" borderId="15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75" fillId="0" borderId="2" xfId="0" applyFont="1" applyFill="1" applyBorder="1" applyAlignment="1">
      <alignment horizontal="center" vertical="center"/>
    </xf>
    <xf numFmtId="0" fontId="76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5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1" fontId="10" fillId="0" borderId="6" xfId="0" applyNumberFormat="1" applyFont="1" applyBorder="1" applyAlignment="1">
      <alignment horizontal="center" vertical="center" wrapText="1"/>
    </xf>
    <xf numFmtId="41" fontId="10" fillId="0" borderId="10" xfId="0" applyNumberFormat="1" applyFont="1" applyBorder="1" applyAlignment="1">
      <alignment horizontal="center" vertical="center" wrapText="1"/>
    </xf>
    <xf numFmtId="41" fontId="10" fillId="0" borderId="6" xfId="0" applyNumberFormat="1" applyFont="1" applyFill="1" applyBorder="1" applyAlignment="1">
      <alignment horizontal="center" vertical="center" wrapText="1"/>
    </xf>
    <xf numFmtId="41" fontId="10" fillId="0" borderId="10" xfId="0" applyNumberFormat="1" applyFont="1" applyFill="1" applyBorder="1" applyAlignment="1">
      <alignment horizontal="center" vertical="center" wrapText="1"/>
    </xf>
    <xf numFmtId="41" fontId="10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distributed"/>
    </xf>
    <xf numFmtId="0" fontId="7" fillId="0" borderId="0" xfId="0" applyFont="1" applyAlignment="1">
      <alignment horizontal="center" vertical="distributed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2002">
    <cellStyle name="??&amp;O?&amp;H?_x0008__x000f__x0007_?_x0007__x0001__x0001_" xfId="1"/>
    <cellStyle name="??&amp;O?&amp;H?_x0008_??_x0007__x0001__x0001_" xfId="2"/>
    <cellStyle name="_06년판매간접비조정_060210" xfId="3"/>
    <cellStyle name="_2006년 경영계획양식" xfId="4"/>
    <cellStyle name="_2006년사업계획(기타부문제외)" xfId="5"/>
    <cellStyle name="_사업계획목차" xfId="6"/>
    <cellStyle name="_일반관리비 하반기 추정_7.25" xfId="7"/>
    <cellStyle name="20% - 강조색1 2" xfId="8"/>
    <cellStyle name="20% - 강조색1 3" xfId="1689"/>
    <cellStyle name="20% - 강조색1 4" xfId="1883"/>
    <cellStyle name="20% - 강조색1 5" xfId="1911"/>
    <cellStyle name="20% - 강조색1 6" xfId="1939"/>
    <cellStyle name="20% - 강조색1 7" xfId="1965"/>
    <cellStyle name="20% - 강조색1 8" xfId="1983"/>
    <cellStyle name="20% - 강조색1 9" xfId="2001"/>
    <cellStyle name="20% - 강조색2 2" xfId="9"/>
    <cellStyle name="20% - 강조색2 3" xfId="1690"/>
    <cellStyle name="20% - 강조색2 4" xfId="1882"/>
    <cellStyle name="20% - 강조색2 5" xfId="1910"/>
    <cellStyle name="20% - 강조색2 6" xfId="1938"/>
    <cellStyle name="20% - 강조색2 7" xfId="1964"/>
    <cellStyle name="20% - 강조색2 8" xfId="1982"/>
    <cellStyle name="20% - 강조색2 9" xfId="2000"/>
    <cellStyle name="20% - 강조색3 2" xfId="10"/>
    <cellStyle name="20% - 강조색3 3" xfId="1691"/>
    <cellStyle name="20% - 강조색3 4" xfId="1881"/>
    <cellStyle name="20% - 강조색3 5" xfId="1909"/>
    <cellStyle name="20% - 강조색3 6" xfId="1937"/>
    <cellStyle name="20% - 강조색3 7" xfId="1963"/>
    <cellStyle name="20% - 강조색3 8" xfId="1981"/>
    <cellStyle name="20% - 강조색3 9" xfId="1999"/>
    <cellStyle name="20% - 강조색4 2" xfId="11"/>
    <cellStyle name="20% - 강조색4 3" xfId="1692"/>
    <cellStyle name="20% - 강조색4 4" xfId="1880"/>
    <cellStyle name="20% - 강조색4 5" xfId="1908"/>
    <cellStyle name="20% - 강조색4 6" xfId="1936"/>
    <cellStyle name="20% - 강조색4 7" xfId="1962"/>
    <cellStyle name="20% - 강조색4 8" xfId="1980"/>
    <cellStyle name="20% - 강조색4 9" xfId="1998"/>
    <cellStyle name="20% - 강조색5 2" xfId="12"/>
    <cellStyle name="20% - 강조색5 3" xfId="1693"/>
    <cellStyle name="20% - 강조색5 4" xfId="1879"/>
    <cellStyle name="20% - 강조색5 5" xfId="1907"/>
    <cellStyle name="20% - 강조색5 6" xfId="1935"/>
    <cellStyle name="20% - 강조색5 7" xfId="1961"/>
    <cellStyle name="20% - 강조색5 8" xfId="1979"/>
    <cellStyle name="20% - 강조색5 9" xfId="1997"/>
    <cellStyle name="20% - 강조색6 2" xfId="13"/>
    <cellStyle name="20% - 강조색6 3" xfId="1694"/>
    <cellStyle name="20% - 강조색6 4" xfId="1878"/>
    <cellStyle name="20% - 강조색6 5" xfId="1906"/>
    <cellStyle name="20% - 강조색6 6" xfId="1934"/>
    <cellStyle name="20% - 강조색6 7" xfId="1960"/>
    <cellStyle name="20% - 강조색6 8" xfId="1978"/>
    <cellStyle name="20% - 강조색6 9" xfId="1996"/>
    <cellStyle name="40% - 강조색1 2" xfId="14"/>
    <cellStyle name="40% - 강조색1 3" xfId="1695"/>
    <cellStyle name="40% - 강조색1 4" xfId="1877"/>
    <cellStyle name="40% - 강조색1 5" xfId="1905"/>
    <cellStyle name="40% - 강조색1 6" xfId="1933"/>
    <cellStyle name="40% - 강조색1 7" xfId="1959"/>
    <cellStyle name="40% - 강조색1 8" xfId="1977"/>
    <cellStyle name="40% - 강조색1 9" xfId="1995"/>
    <cellStyle name="40% - 강조색2 2" xfId="15"/>
    <cellStyle name="40% - 강조색2 3" xfId="1696"/>
    <cellStyle name="40% - 강조색2 4" xfId="1876"/>
    <cellStyle name="40% - 강조색2 5" xfId="1904"/>
    <cellStyle name="40% - 강조색2 6" xfId="1932"/>
    <cellStyle name="40% - 강조색2 7" xfId="1958"/>
    <cellStyle name="40% - 강조색2 8" xfId="1976"/>
    <cellStyle name="40% - 강조색2 9" xfId="1994"/>
    <cellStyle name="40% - 강조색3 2" xfId="16"/>
    <cellStyle name="40% - 강조색3 3" xfId="1697"/>
    <cellStyle name="40% - 강조색3 4" xfId="1875"/>
    <cellStyle name="40% - 강조색3 5" xfId="1903"/>
    <cellStyle name="40% - 강조색3 6" xfId="1931"/>
    <cellStyle name="40% - 강조색3 7" xfId="1957"/>
    <cellStyle name="40% - 강조색3 8" xfId="1975"/>
    <cellStyle name="40% - 강조색3 9" xfId="1993"/>
    <cellStyle name="40% - 강조색4 2" xfId="17"/>
    <cellStyle name="40% - 강조색4 3" xfId="1698"/>
    <cellStyle name="40% - 강조색4 4" xfId="1874"/>
    <cellStyle name="40% - 강조색4 5" xfId="1902"/>
    <cellStyle name="40% - 강조색4 6" xfId="1930"/>
    <cellStyle name="40% - 강조색4 7" xfId="1956"/>
    <cellStyle name="40% - 강조색4 8" xfId="1974"/>
    <cellStyle name="40% - 강조색4 9" xfId="1992"/>
    <cellStyle name="40% - 강조색5 2" xfId="18"/>
    <cellStyle name="40% - 강조색5 3" xfId="1699"/>
    <cellStyle name="40% - 강조색5 4" xfId="1873"/>
    <cellStyle name="40% - 강조색5 5" xfId="1901"/>
    <cellStyle name="40% - 강조색5 6" xfId="1929"/>
    <cellStyle name="40% - 강조색5 7" xfId="1955"/>
    <cellStyle name="40% - 강조색5 8" xfId="1973"/>
    <cellStyle name="40% - 강조색5 9" xfId="1991"/>
    <cellStyle name="40% - 강조색6 2" xfId="19"/>
    <cellStyle name="40% - 강조색6 3" xfId="1700"/>
    <cellStyle name="40% - 강조색6 4" xfId="1872"/>
    <cellStyle name="40% - 강조색6 5" xfId="1900"/>
    <cellStyle name="40% - 강조색6 6" xfId="1928"/>
    <cellStyle name="40% - 강조색6 7" xfId="1954"/>
    <cellStyle name="40% - 강조색6 8" xfId="1972"/>
    <cellStyle name="40% - 강조색6 9" xfId="1990"/>
    <cellStyle name="60% - 강조색1 2" xfId="20"/>
    <cellStyle name="60% - 강조색1 3" xfId="1701"/>
    <cellStyle name="60% - 강조색1 4" xfId="1871"/>
    <cellStyle name="60% - 강조색1 5" xfId="1899"/>
    <cellStyle name="60% - 강조색1 6" xfId="1927"/>
    <cellStyle name="60% - 강조색1 7" xfId="1953"/>
    <cellStyle name="60% - 강조색1 8" xfId="1971"/>
    <cellStyle name="60% - 강조색1 9" xfId="1989"/>
    <cellStyle name="60% - 강조색2 2" xfId="21"/>
    <cellStyle name="60% - 강조색2 3" xfId="1702"/>
    <cellStyle name="60% - 강조색2 4" xfId="1870"/>
    <cellStyle name="60% - 강조색2 5" xfId="1898"/>
    <cellStyle name="60% - 강조색2 6" xfId="1926"/>
    <cellStyle name="60% - 강조색2 7" xfId="1952"/>
    <cellStyle name="60% - 강조색2 8" xfId="1970"/>
    <cellStyle name="60% - 강조색2 9" xfId="1988"/>
    <cellStyle name="60% - 강조색3 2" xfId="22"/>
    <cellStyle name="60% - 강조색3 3" xfId="1703"/>
    <cellStyle name="60% - 강조색3 4" xfId="1869"/>
    <cellStyle name="60% - 강조색3 5" xfId="1897"/>
    <cellStyle name="60% - 강조색3 6" xfId="1925"/>
    <cellStyle name="60% - 강조색3 7" xfId="1951"/>
    <cellStyle name="60% - 강조색3 8" xfId="1969"/>
    <cellStyle name="60% - 강조색3 9" xfId="1987"/>
    <cellStyle name="60% - 강조색4 2" xfId="23"/>
    <cellStyle name="60% - 강조색4 3" xfId="1704"/>
    <cellStyle name="60% - 강조색4 4" xfId="1868"/>
    <cellStyle name="60% - 강조색4 5" xfId="1896"/>
    <cellStyle name="60% - 강조색4 6" xfId="1924"/>
    <cellStyle name="60% - 강조색4 7" xfId="1950"/>
    <cellStyle name="60% - 강조색4 8" xfId="1968"/>
    <cellStyle name="60% - 강조색4 9" xfId="1986"/>
    <cellStyle name="60% - 강조색5 2" xfId="24"/>
    <cellStyle name="60% - 강조색5 3" xfId="1705"/>
    <cellStyle name="60% - 강조색5 4" xfId="1867"/>
    <cellStyle name="60% - 강조색5 5" xfId="1895"/>
    <cellStyle name="60% - 강조색5 6" xfId="1923"/>
    <cellStyle name="60% - 강조색5 7" xfId="1949"/>
    <cellStyle name="60% - 강조색5 8" xfId="1967"/>
    <cellStyle name="60% - 강조색5 9" xfId="1985"/>
    <cellStyle name="60% - 강조색6 2" xfId="25"/>
    <cellStyle name="60% - 강조색6 3" xfId="1706"/>
    <cellStyle name="60% - 강조색6 4" xfId="1866"/>
    <cellStyle name="60% - 강조색6 5" xfId="1894"/>
    <cellStyle name="60% - 강조색6 6" xfId="1922"/>
    <cellStyle name="60% - 강조색6 7" xfId="1948"/>
    <cellStyle name="60% - 강조색6 8" xfId="1966"/>
    <cellStyle name="60% - 강조색6 9" xfId="1984"/>
    <cellStyle name="Comma [0]_ SG&amp;A Bridge " xfId="26"/>
    <cellStyle name="Comma_ SG&amp;A Bridge " xfId="27"/>
    <cellStyle name="Currency [0]_ SG&amp;A Bridge " xfId="28"/>
    <cellStyle name="Currency_ SG&amp;A Bridge " xfId="29"/>
    <cellStyle name="Currency1" xfId="30"/>
    <cellStyle name="Euro" xfId="31"/>
    <cellStyle name="Grey" xfId="32"/>
    <cellStyle name="Header1" xfId="33"/>
    <cellStyle name="Header2" xfId="34"/>
    <cellStyle name="Input [yellow]" xfId="35"/>
    <cellStyle name="no dec" xfId="36"/>
    <cellStyle name="Normal - Style1" xfId="37"/>
    <cellStyle name="Normal - Style2" xfId="38"/>
    <cellStyle name="Normal - Style3" xfId="39"/>
    <cellStyle name="Normal - Style4" xfId="40"/>
    <cellStyle name="Normal - Style5" xfId="41"/>
    <cellStyle name="Normal - Style6" xfId="42"/>
    <cellStyle name="Normal - Style7" xfId="43"/>
    <cellStyle name="Normal - Style8" xfId="44"/>
    <cellStyle name="Normal_ SG&amp;A Bridge " xfId="45"/>
    <cellStyle name="Normal1" xfId="46"/>
    <cellStyle name="Normal2" xfId="47"/>
    <cellStyle name="Output Amounts" xfId="48"/>
    <cellStyle name="Output Column Headings" xfId="49"/>
    <cellStyle name="Output Line Items" xfId="50"/>
    <cellStyle name="Output Report Heading" xfId="51"/>
    <cellStyle name="Output Report Title" xfId="52"/>
    <cellStyle name="Percent [2]" xfId="53"/>
    <cellStyle name="강조색1 2" xfId="54"/>
    <cellStyle name="강조색1 3" xfId="1717"/>
    <cellStyle name="강조색1 4" xfId="1855"/>
    <cellStyle name="강조색1 5" xfId="1707"/>
    <cellStyle name="강조색1 6" xfId="1865"/>
    <cellStyle name="강조색1 7" xfId="1893"/>
    <cellStyle name="강조색1 8" xfId="1921"/>
    <cellStyle name="강조색1 9" xfId="1947"/>
    <cellStyle name="강조색2 2" xfId="55"/>
    <cellStyle name="강조색2 3" xfId="1718"/>
    <cellStyle name="강조색2 4" xfId="1854"/>
    <cellStyle name="강조색2 5" xfId="1708"/>
    <cellStyle name="강조색2 6" xfId="1864"/>
    <cellStyle name="강조색2 7" xfId="1892"/>
    <cellStyle name="강조색2 8" xfId="1920"/>
    <cellStyle name="강조색2 9" xfId="1946"/>
    <cellStyle name="강조색3 2" xfId="56"/>
    <cellStyle name="강조색3 3" xfId="1719"/>
    <cellStyle name="강조색3 4" xfId="1853"/>
    <cellStyle name="강조색3 5" xfId="1709"/>
    <cellStyle name="강조색3 6" xfId="1863"/>
    <cellStyle name="강조색3 7" xfId="1891"/>
    <cellStyle name="강조색3 8" xfId="1919"/>
    <cellStyle name="강조색3 9" xfId="1945"/>
    <cellStyle name="강조색4 2" xfId="57"/>
    <cellStyle name="강조색4 3" xfId="1720"/>
    <cellStyle name="강조색4 4" xfId="1852"/>
    <cellStyle name="강조색4 5" xfId="1710"/>
    <cellStyle name="강조색4 6" xfId="1862"/>
    <cellStyle name="강조색4 7" xfId="1890"/>
    <cellStyle name="강조색4 8" xfId="1918"/>
    <cellStyle name="강조색4 9" xfId="1944"/>
    <cellStyle name="강조색5 2" xfId="58"/>
    <cellStyle name="강조색5 3" xfId="1721"/>
    <cellStyle name="강조색5 4" xfId="1851"/>
    <cellStyle name="강조색5 5" xfId="1711"/>
    <cellStyle name="강조색5 6" xfId="1861"/>
    <cellStyle name="강조색5 7" xfId="1889"/>
    <cellStyle name="강조색5 8" xfId="1917"/>
    <cellStyle name="강조색5 9" xfId="1943"/>
    <cellStyle name="강조색6 2" xfId="59"/>
    <cellStyle name="강조색6 3" xfId="1722"/>
    <cellStyle name="강조색6 4" xfId="1850"/>
    <cellStyle name="강조색6 5" xfId="1712"/>
    <cellStyle name="강조색6 6" xfId="1860"/>
    <cellStyle name="강조색6 7" xfId="1888"/>
    <cellStyle name="강조색6 8" xfId="1916"/>
    <cellStyle name="강조색6 9" xfId="1942"/>
    <cellStyle name="경고문 2" xfId="60"/>
    <cellStyle name="경고문 3" xfId="1723"/>
    <cellStyle name="경고문 4" xfId="1849"/>
    <cellStyle name="경고문 5" xfId="1713"/>
    <cellStyle name="경고문 6" xfId="1859"/>
    <cellStyle name="경고문 7" xfId="1887"/>
    <cellStyle name="경고문 8" xfId="1915"/>
    <cellStyle name="경고문 9" xfId="1941"/>
    <cellStyle name="계산 2" xfId="61"/>
    <cellStyle name="계산 3" xfId="1724"/>
    <cellStyle name="계산 4" xfId="1848"/>
    <cellStyle name="계산 5" xfId="1714"/>
    <cellStyle name="계산 6" xfId="1858"/>
    <cellStyle name="계산 7" xfId="1886"/>
    <cellStyle name="계산 8" xfId="1914"/>
    <cellStyle name="계산 9" xfId="1940"/>
    <cellStyle name="咬訌裝?INCOM1" xfId="62"/>
    <cellStyle name="咬訌裝?INCOM10" xfId="63"/>
    <cellStyle name="咬訌裝?INCOM2" xfId="64"/>
    <cellStyle name="咬訌裝?INCOM3" xfId="65"/>
    <cellStyle name="咬訌裝?INCOM4" xfId="66"/>
    <cellStyle name="咬訌裝?INCOM5" xfId="67"/>
    <cellStyle name="咬訌裝?INCOM6" xfId="68"/>
    <cellStyle name="咬訌裝?INCOM7" xfId="69"/>
    <cellStyle name="咬訌裝?INCOM8" xfId="70"/>
    <cellStyle name="咬訌裝?INCOM9" xfId="71"/>
    <cellStyle name="咬訌裝?PRIB11" xfId="72"/>
    <cellStyle name="나쁨 2" xfId="73"/>
    <cellStyle name="나쁨 3" xfId="1725"/>
    <cellStyle name="나쁨 4" xfId="1847"/>
    <cellStyle name="나쁨 5" xfId="1715"/>
    <cellStyle name="나쁨 6" xfId="1857"/>
    <cellStyle name="나쁨 7" xfId="1687"/>
    <cellStyle name="나쁨 8" xfId="1885"/>
    <cellStyle name="나쁨 9" xfId="1913"/>
    <cellStyle name="똿뗦먛귟 [0.00]_PRODUCT DETAIL Q1" xfId="74"/>
    <cellStyle name="똿뗦먛귟_PRODUCT DETAIL Q1" xfId="75"/>
    <cellStyle name="메모 2" xfId="76"/>
    <cellStyle name="메모 3" xfId="1726"/>
    <cellStyle name="메모 4" xfId="1846"/>
    <cellStyle name="메모 5" xfId="1716"/>
    <cellStyle name="메모 6" xfId="1856"/>
    <cellStyle name="메모 7" xfId="1688"/>
    <cellStyle name="메모 8" xfId="1884"/>
    <cellStyle name="메모 9" xfId="1912"/>
    <cellStyle name="믅됞 [0.00]_PRODUCT DETAIL Q1" xfId="77"/>
    <cellStyle name="믅됞_PRODUCT DETAIL Q1" xfId="78"/>
    <cellStyle name="백분율 2" xfId="79"/>
    <cellStyle name="백분율 2 2" xfId="80"/>
    <cellStyle name="백분율 2 3" xfId="81"/>
    <cellStyle name="백분율 3" xfId="82"/>
    <cellStyle name="백분율 3 10" xfId="83"/>
    <cellStyle name="백분율 3 2" xfId="84"/>
    <cellStyle name="백분율 3 2 2" xfId="85"/>
    <cellStyle name="백분율 3 3" xfId="86"/>
    <cellStyle name="백분율 3 3 2" xfId="87"/>
    <cellStyle name="백분율 3 3 2 2" xfId="88"/>
    <cellStyle name="백분율 3 3 2 2 2" xfId="89"/>
    <cellStyle name="백분율 3 3 2 2 2 2" xfId="90"/>
    <cellStyle name="백분율 3 3 2 2 2 2 2" xfId="91"/>
    <cellStyle name="백분율 3 3 2 2 2 3" xfId="92"/>
    <cellStyle name="백분율 3 3 2 2 2 3 2" xfId="93"/>
    <cellStyle name="백분율 3 3 2 2 2 4" xfId="94"/>
    <cellStyle name="백분율 3 3 2 2 2 5" xfId="95"/>
    <cellStyle name="백분율 3 3 2 2 3" xfId="96"/>
    <cellStyle name="백분율 3 3 2 2 3 2" xfId="97"/>
    <cellStyle name="백분율 3 3 2 2 3 2 2" xfId="98"/>
    <cellStyle name="백분율 3 3 2 2 3 3" xfId="99"/>
    <cellStyle name="백분율 3 3 2 2 3 4" xfId="100"/>
    <cellStyle name="백분율 3 3 2 2 4" xfId="101"/>
    <cellStyle name="백분율 3 3 2 2 5" xfId="102"/>
    <cellStyle name="백분율 3 3 2 3" xfId="103"/>
    <cellStyle name="백분율 3 3 2 3 2" xfId="104"/>
    <cellStyle name="백분율 3 3 2 3 2 2" xfId="105"/>
    <cellStyle name="백분율 3 3 2 3 3" xfId="106"/>
    <cellStyle name="백분율 3 3 2 3 3 2" xfId="107"/>
    <cellStyle name="백분율 3 3 2 3 4" xfId="108"/>
    <cellStyle name="백분율 3 3 2 3 5" xfId="109"/>
    <cellStyle name="백분율 3 3 2 4" xfId="110"/>
    <cellStyle name="백분율 3 3 2 4 2" xfId="111"/>
    <cellStyle name="백분율 3 3 2 4 2 2" xfId="112"/>
    <cellStyle name="백분율 3 3 2 4 3" xfId="113"/>
    <cellStyle name="백분율 3 3 2 4 4" xfId="114"/>
    <cellStyle name="백분율 3 3 2 5" xfId="115"/>
    <cellStyle name="백분율 3 3 2 6" xfId="116"/>
    <cellStyle name="백분율 3 3 3" xfId="117"/>
    <cellStyle name="백분율 3 3 3 2" xfId="118"/>
    <cellStyle name="백분율 3 3 3 2 2" xfId="119"/>
    <cellStyle name="백분율 3 3 3 2 2 2" xfId="120"/>
    <cellStyle name="백분율 3 3 3 2 3" xfId="121"/>
    <cellStyle name="백분율 3 3 3 2 3 2" xfId="122"/>
    <cellStyle name="백분율 3 3 3 2 4" xfId="123"/>
    <cellStyle name="백분율 3 3 3 2 5" xfId="124"/>
    <cellStyle name="백분율 3 3 3 3" xfId="125"/>
    <cellStyle name="백분율 3 3 3 3 2" xfId="126"/>
    <cellStyle name="백분율 3 3 3 3 2 2" xfId="127"/>
    <cellStyle name="백분율 3 3 3 3 3" xfId="128"/>
    <cellStyle name="백분율 3 3 3 3 4" xfId="129"/>
    <cellStyle name="백분율 3 3 3 4" xfId="130"/>
    <cellStyle name="백분율 3 3 3 5" xfId="131"/>
    <cellStyle name="백분율 3 3 4" xfId="132"/>
    <cellStyle name="백분율 3 3 4 2" xfId="133"/>
    <cellStyle name="백분율 3 3 4 2 2" xfId="134"/>
    <cellStyle name="백분율 3 3 4 3" xfId="135"/>
    <cellStyle name="백분율 3 3 4 3 2" xfId="136"/>
    <cellStyle name="백분율 3 3 4 4" xfId="137"/>
    <cellStyle name="백분율 3 3 4 5" xfId="138"/>
    <cellStyle name="백분율 3 3 5" xfId="139"/>
    <cellStyle name="백분율 3 3 5 2" xfId="140"/>
    <cellStyle name="백분율 3 3 5 2 2" xfId="141"/>
    <cellStyle name="백분율 3 3 5 3" xfId="142"/>
    <cellStyle name="백분율 3 3 5 4" xfId="143"/>
    <cellStyle name="백분율 3 3 6" xfId="144"/>
    <cellStyle name="백분율 3 3 7" xfId="145"/>
    <cellStyle name="백분율 3 4" xfId="146"/>
    <cellStyle name="백분율 3 4 2" xfId="147"/>
    <cellStyle name="백분율 3 4 2 2" xfId="148"/>
    <cellStyle name="백분율 3 4 2 2 2" xfId="149"/>
    <cellStyle name="백분율 3 4 2 2 2 2" xfId="150"/>
    <cellStyle name="백분율 3 4 2 2 3" xfId="151"/>
    <cellStyle name="백분율 3 4 2 2 3 2" xfId="152"/>
    <cellStyle name="백분율 3 4 2 2 4" xfId="153"/>
    <cellStyle name="백분율 3 4 2 2 5" xfId="154"/>
    <cellStyle name="백분율 3 4 2 3" xfId="155"/>
    <cellStyle name="백분율 3 4 2 3 2" xfId="156"/>
    <cellStyle name="백분율 3 4 2 3 2 2" xfId="157"/>
    <cellStyle name="백분율 3 4 2 3 3" xfId="158"/>
    <cellStyle name="백분율 3 4 2 3 4" xfId="159"/>
    <cellStyle name="백분율 3 4 2 4" xfId="160"/>
    <cellStyle name="백분율 3 4 2 5" xfId="161"/>
    <cellStyle name="백분율 3 4 3" xfId="162"/>
    <cellStyle name="백분율 3 4 3 2" xfId="163"/>
    <cellStyle name="백분율 3 4 3 2 2" xfId="164"/>
    <cellStyle name="백분율 3 4 3 3" xfId="165"/>
    <cellStyle name="백분율 3 4 3 3 2" xfId="166"/>
    <cellStyle name="백분율 3 4 3 4" xfId="167"/>
    <cellStyle name="백분율 3 4 3 5" xfId="168"/>
    <cellStyle name="백분율 3 4 4" xfId="169"/>
    <cellStyle name="백분율 3 4 4 2" xfId="170"/>
    <cellStyle name="백분율 3 4 4 2 2" xfId="171"/>
    <cellStyle name="백분율 3 4 4 3" xfId="172"/>
    <cellStyle name="백분율 3 4 4 4" xfId="173"/>
    <cellStyle name="백분율 3 4 5" xfId="174"/>
    <cellStyle name="백분율 3 4 6" xfId="175"/>
    <cellStyle name="백분율 3 5" xfId="176"/>
    <cellStyle name="백분율 3 5 2" xfId="177"/>
    <cellStyle name="백분율 3 5 2 2" xfId="178"/>
    <cellStyle name="백분율 3 5 2 2 2" xfId="179"/>
    <cellStyle name="백분율 3 5 2 3" xfId="180"/>
    <cellStyle name="백분율 3 5 2 3 2" xfId="181"/>
    <cellStyle name="백분율 3 5 2 4" xfId="182"/>
    <cellStyle name="백분율 3 5 2 5" xfId="183"/>
    <cellStyle name="백분율 3 5 3" xfId="184"/>
    <cellStyle name="백분율 3 5 3 2" xfId="185"/>
    <cellStyle name="백분율 3 5 3 2 2" xfId="186"/>
    <cellStyle name="백분율 3 5 3 3" xfId="187"/>
    <cellStyle name="백분율 3 5 3 4" xfId="188"/>
    <cellStyle name="백분율 3 5 4" xfId="189"/>
    <cellStyle name="백분율 3 5 5" xfId="190"/>
    <cellStyle name="백분율 3 6" xfId="191"/>
    <cellStyle name="백분율 3 6 2" xfId="192"/>
    <cellStyle name="백분율 3 6 2 2" xfId="193"/>
    <cellStyle name="백분율 3 6 2 2 2" xfId="194"/>
    <cellStyle name="백분율 3 6 2 3" xfId="195"/>
    <cellStyle name="백분율 3 6 2 3 2" xfId="196"/>
    <cellStyle name="백분율 3 6 2 4" xfId="197"/>
    <cellStyle name="백분율 3 6 2 5" xfId="198"/>
    <cellStyle name="백분율 3 6 3" xfId="199"/>
    <cellStyle name="백분율 3 6 3 2" xfId="200"/>
    <cellStyle name="백분율 3 6 3 2 2" xfId="201"/>
    <cellStyle name="백분율 3 6 3 3" xfId="202"/>
    <cellStyle name="백분율 3 6 3 4" xfId="203"/>
    <cellStyle name="백분율 3 6 4" xfId="204"/>
    <cellStyle name="백분율 3 6 5" xfId="205"/>
    <cellStyle name="백분율 3 7" xfId="206"/>
    <cellStyle name="백분율 3 7 2" xfId="207"/>
    <cellStyle name="백분율 3 7 2 2" xfId="208"/>
    <cellStyle name="백분율 3 7 3" xfId="209"/>
    <cellStyle name="백분율 3 7 3 2" xfId="210"/>
    <cellStyle name="백분율 3 7 4" xfId="211"/>
    <cellStyle name="백분율 3 7 5" xfId="212"/>
    <cellStyle name="백분율 3 8" xfId="213"/>
    <cellStyle name="백분율 3 8 2" xfId="214"/>
    <cellStyle name="백분율 3 8 2 2" xfId="215"/>
    <cellStyle name="백분율 3 8 3" xfId="216"/>
    <cellStyle name="백분율 3 8 4" xfId="217"/>
    <cellStyle name="백분율 3 9" xfId="218"/>
    <cellStyle name="백분율 4" xfId="219"/>
    <cellStyle name="백분율 5" xfId="220"/>
    <cellStyle name="보통 2" xfId="221"/>
    <cellStyle name="보통 3" xfId="1736"/>
    <cellStyle name="보통 4" xfId="1839"/>
    <cellStyle name="보통 5" xfId="1733"/>
    <cellStyle name="보통 6" xfId="1842"/>
    <cellStyle name="보통 7" xfId="1730"/>
    <cellStyle name="보통 8" xfId="1845"/>
    <cellStyle name="보통 9" xfId="1727"/>
    <cellStyle name="뷭?_BOOKSHIP" xfId="222"/>
    <cellStyle name="삼일-금지" xfId="223"/>
    <cellStyle name="삼일-입력" xfId="224"/>
    <cellStyle name="설명 텍스트 2" xfId="225"/>
    <cellStyle name="설명 텍스트 3" xfId="1737"/>
    <cellStyle name="설명 텍스트 4" xfId="1838"/>
    <cellStyle name="설명 텍스트 5" xfId="1734"/>
    <cellStyle name="설명 텍스트 6" xfId="1841"/>
    <cellStyle name="설명 텍스트 7" xfId="1731"/>
    <cellStyle name="설명 텍스트 8" xfId="1844"/>
    <cellStyle name="설명 텍스트 9" xfId="1728"/>
    <cellStyle name="셀 확인 2" xfId="226"/>
    <cellStyle name="셀 확인 3" xfId="1738"/>
    <cellStyle name="셀 확인 4" xfId="1837"/>
    <cellStyle name="셀 확인 5" xfId="1735"/>
    <cellStyle name="셀 확인 6" xfId="1840"/>
    <cellStyle name="셀 확인 7" xfId="1732"/>
    <cellStyle name="셀 확인 8" xfId="1843"/>
    <cellStyle name="셀 확인 9" xfId="1729"/>
    <cellStyle name="쉼표 [0] 10" xfId="227"/>
    <cellStyle name="쉼표 [0] 10 10" xfId="228"/>
    <cellStyle name="쉼표 [0] 10 2" xfId="229"/>
    <cellStyle name="쉼표 [0] 10 2 2" xfId="230"/>
    <cellStyle name="쉼표 [0] 10 2 2 2" xfId="231"/>
    <cellStyle name="쉼표 [0] 10 2 2 2 2" xfId="232"/>
    <cellStyle name="쉼표 [0] 10 2 2 2 2 2" xfId="233"/>
    <cellStyle name="쉼표 [0] 10 2 2 2 2 2 2" xfId="234"/>
    <cellStyle name="쉼표 [0] 10 2 2 2 2 3" xfId="235"/>
    <cellStyle name="쉼표 [0] 10 2 2 2 2 3 2" xfId="236"/>
    <cellStyle name="쉼표 [0] 10 2 2 2 2 4" xfId="237"/>
    <cellStyle name="쉼표 [0] 10 2 2 2 2 5" xfId="238"/>
    <cellStyle name="쉼표 [0] 10 2 2 2 3" xfId="239"/>
    <cellStyle name="쉼표 [0] 10 2 2 2 3 2" xfId="240"/>
    <cellStyle name="쉼표 [0] 10 2 2 2 3 2 2" xfId="241"/>
    <cellStyle name="쉼표 [0] 10 2 2 2 3 3" xfId="242"/>
    <cellStyle name="쉼표 [0] 10 2 2 2 3 4" xfId="243"/>
    <cellStyle name="쉼표 [0] 10 2 2 2 4" xfId="244"/>
    <cellStyle name="쉼표 [0] 10 2 2 2 5" xfId="245"/>
    <cellStyle name="쉼표 [0] 10 2 2 3" xfId="246"/>
    <cellStyle name="쉼표 [0] 10 2 2 3 2" xfId="247"/>
    <cellStyle name="쉼표 [0] 10 2 2 3 2 2" xfId="248"/>
    <cellStyle name="쉼표 [0] 10 2 2 3 3" xfId="249"/>
    <cellStyle name="쉼표 [0] 10 2 2 3 3 2" xfId="250"/>
    <cellStyle name="쉼표 [0] 10 2 2 3 4" xfId="251"/>
    <cellStyle name="쉼표 [0] 10 2 2 3 5" xfId="252"/>
    <cellStyle name="쉼표 [0] 10 2 2 4" xfId="253"/>
    <cellStyle name="쉼표 [0] 10 2 2 4 2" xfId="254"/>
    <cellStyle name="쉼표 [0] 10 2 2 4 2 2" xfId="255"/>
    <cellStyle name="쉼표 [0] 10 2 2 4 3" xfId="256"/>
    <cellStyle name="쉼표 [0] 10 2 2 4 4" xfId="257"/>
    <cellStyle name="쉼표 [0] 10 2 2 5" xfId="258"/>
    <cellStyle name="쉼표 [0] 10 2 2 6" xfId="259"/>
    <cellStyle name="쉼표 [0] 10 2 3" xfId="260"/>
    <cellStyle name="쉼표 [0] 10 2 3 2" xfId="261"/>
    <cellStyle name="쉼표 [0] 10 2 3 2 2" xfId="262"/>
    <cellStyle name="쉼표 [0] 10 2 3 2 2 2" xfId="263"/>
    <cellStyle name="쉼표 [0] 10 2 3 2 3" xfId="264"/>
    <cellStyle name="쉼표 [0] 10 2 3 2 3 2" xfId="265"/>
    <cellStyle name="쉼표 [0] 10 2 3 2 4" xfId="266"/>
    <cellStyle name="쉼표 [0] 10 2 3 2 5" xfId="267"/>
    <cellStyle name="쉼표 [0] 10 2 3 3" xfId="268"/>
    <cellStyle name="쉼표 [0] 10 2 3 3 2" xfId="269"/>
    <cellStyle name="쉼표 [0] 10 2 3 3 2 2" xfId="270"/>
    <cellStyle name="쉼표 [0] 10 2 3 3 3" xfId="271"/>
    <cellStyle name="쉼표 [0] 10 2 3 3 4" xfId="272"/>
    <cellStyle name="쉼표 [0] 10 2 3 4" xfId="273"/>
    <cellStyle name="쉼표 [0] 10 2 3 5" xfId="274"/>
    <cellStyle name="쉼표 [0] 10 2 4" xfId="275"/>
    <cellStyle name="쉼표 [0] 10 2 4 2" xfId="276"/>
    <cellStyle name="쉼표 [0] 10 2 4 2 2" xfId="277"/>
    <cellStyle name="쉼표 [0] 10 2 4 3" xfId="278"/>
    <cellStyle name="쉼표 [0] 10 2 4 3 2" xfId="279"/>
    <cellStyle name="쉼표 [0] 10 2 4 4" xfId="280"/>
    <cellStyle name="쉼표 [0] 10 2 4 5" xfId="281"/>
    <cellStyle name="쉼표 [0] 10 2 5" xfId="282"/>
    <cellStyle name="쉼표 [0] 10 2 5 2" xfId="283"/>
    <cellStyle name="쉼표 [0] 10 2 5 2 2" xfId="284"/>
    <cellStyle name="쉼표 [0] 10 2 5 3" xfId="285"/>
    <cellStyle name="쉼표 [0] 10 2 5 4" xfId="286"/>
    <cellStyle name="쉼표 [0] 10 2 6" xfId="287"/>
    <cellStyle name="쉼표 [0] 10 2 7" xfId="288"/>
    <cellStyle name="쉼표 [0] 10 3" xfId="289"/>
    <cellStyle name="쉼표 [0] 10 3 2" xfId="290"/>
    <cellStyle name="쉼표 [0] 10 3 2 2" xfId="291"/>
    <cellStyle name="쉼표 [0] 10 3 2 2 2" xfId="292"/>
    <cellStyle name="쉼표 [0] 10 3 2 2 2 2" xfId="293"/>
    <cellStyle name="쉼표 [0] 10 3 2 2 3" xfId="294"/>
    <cellStyle name="쉼표 [0] 10 3 2 2 3 2" xfId="295"/>
    <cellStyle name="쉼표 [0] 10 3 2 2 4" xfId="296"/>
    <cellStyle name="쉼표 [0] 10 3 2 2 5" xfId="297"/>
    <cellStyle name="쉼표 [0] 10 3 2 3" xfId="298"/>
    <cellStyle name="쉼표 [0] 10 3 2 3 2" xfId="299"/>
    <cellStyle name="쉼표 [0] 10 3 2 3 2 2" xfId="300"/>
    <cellStyle name="쉼표 [0] 10 3 2 3 3" xfId="301"/>
    <cellStyle name="쉼표 [0] 10 3 2 3 4" xfId="302"/>
    <cellStyle name="쉼표 [0] 10 3 2 4" xfId="303"/>
    <cellStyle name="쉼표 [0] 10 3 2 5" xfId="304"/>
    <cellStyle name="쉼표 [0] 10 3 3" xfId="305"/>
    <cellStyle name="쉼표 [0] 10 3 3 2" xfId="306"/>
    <cellStyle name="쉼표 [0] 10 3 3 2 2" xfId="307"/>
    <cellStyle name="쉼표 [0] 10 3 3 3" xfId="308"/>
    <cellStyle name="쉼표 [0] 10 3 3 3 2" xfId="309"/>
    <cellStyle name="쉼표 [0] 10 3 3 4" xfId="310"/>
    <cellStyle name="쉼표 [0] 10 3 3 5" xfId="311"/>
    <cellStyle name="쉼표 [0] 10 3 4" xfId="312"/>
    <cellStyle name="쉼표 [0] 10 3 4 2" xfId="313"/>
    <cellStyle name="쉼표 [0] 10 3 4 2 2" xfId="314"/>
    <cellStyle name="쉼표 [0] 10 3 4 3" xfId="315"/>
    <cellStyle name="쉼표 [0] 10 3 4 4" xfId="316"/>
    <cellStyle name="쉼표 [0] 10 3 5" xfId="317"/>
    <cellStyle name="쉼표 [0] 10 3 6" xfId="318"/>
    <cellStyle name="쉼표 [0] 10 4" xfId="319"/>
    <cellStyle name="쉼표 [0] 10 4 2" xfId="320"/>
    <cellStyle name="쉼표 [0] 10 4 2 2" xfId="321"/>
    <cellStyle name="쉼표 [0] 10 4 2 2 2" xfId="322"/>
    <cellStyle name="쉼표 [0] 10 4 2 3" xfId="323"/>
    <cellStyle name="쉼표 [0] 10 4 2 3 2" xfId="324"/>
    <cellStyle name="쉼표 [0] 10 4 2 4" xfId="325"/>
    <cellStyle name="쉼표 [0] 10 4 2 5" xfId="326"/>
    <cellStyle name="쉼표 [0] 10 4 3" xfId="327"/>
    <cellStyle name="쉼표 [0] 10 4 3 2" xfId="328"/>
    <cellStyle name="쉼표 [0] 10 4 3 2 2" xfId="329"/>
    <cellStyle name="쉼표 [0] 10 4 3 3" xfId="330"/>
    <cellStyle name="쉼표 [0] 10 4 3 4" xfId="331"/>
    <cellStyle name="쉼표 [0] 10 4 4" xfId="332"/>
    <cellStyle name="쉼표 [0] 10 4 5" xfId="333"/>
    <cellStyle name="쉼표 [0] 10 5" xfId="334"/>
    <cellStyle name="쉼표 [0] 10 5 2" xfId="335"/>
    <cellStyle name="쉼표 [0] 10 5 2 2" xfId="336"/>
    <cellStyle name="쉼표 [0] 10 5 2 2 2" xfId="337"/>
    <cellStyle name="쉼표 [0] 10 5 2 3" xfId="338"/>
    <cellStyle name="쉼표 [0] 10 5 2 3 2" xfId="339"/>
    <cellStyle name="쉼표 [0] 10 5 2 4" xfId="340"/>
    <cellStyle name="쉼표 [0] 10 5 2 5" xfId="341"/>
    <cellStyle name="쉼표 [0] 10 5 3" xfId="342"/>
    <cellStyle name="쉼표 [0] 10 5 3 2" xfId="343"/>
    <cellStyle name="쉼표 [0] 10 5 3 2 2" xfId="344"/>
    <cellStyle name="쉼표 [0] 10 5 3 3" xfId="345"/>
    <cellStyle name="쉼표 [0] 10 5 3 4" xfId="346"/>
    <cellStyle name="쉼표 [0] 10 5 4" xfId="347"/>
    <cellStyle name="쉼표 [0] 10 5 5" xfId="348"/>
    <cellStyle name="쉼표 [0] 10 6" xfId="349"/>
    <cellStyle name="쉼표 [0] 10 6 2" xfId="350"/>
    <cellStyle name="쉼표 [0] 10 6 2 2" xfId="351"/>
    <cellStyle name="쉼표 [0] 10 6 3" xfId="352"/>
    <cellStyle name="쉼표 [0] 10 6 3 2" xfId="353"/>
    <cellStyle name="쉼표 [0] 10 6 4" xfId="354"/>
    <cellStyle name="쉼표 [0] 10 6 5" xfId="355"/>
    <cellStyle name="쉼표 [0] 10 7" xfId="356"/>
    <cellStyle name="쉼표 [0] 10 7 2" xfId="357"/>
    <cellStyle name="쉼표 [0] 10 7 2 2" xfId="358"/>
    <cellStyle name="쉼표 [0] 10 7 3" xfId="359"/>
    <cellStyle name="쉼표 [0] 10 7 4" xfId="360"/>
    <cellStyle name="쉼표 [0] 10 8" xfId="361"/>
    <cellStyle name="쉼표 [0] 10 9" xfId="362"/>
    <cellStyle name="쉼표 [0] 11" xfId="363"/>
    <cellStyle name="쉼표 [0] 12" xfId="364"/>
    <cellStyle name="쉼표 [0] 13" xfId="365"/>
    <cellStyle name="쉼표 [0] 2" xfId="366"/>
    <cellStyle name="쉼표 [0] 2 10" xfId="367"/>
    <cellStyle name="쉼표 [0] 2 10 2" xfId="368"/>
    <cellStyle name="쉼표 [0] 2 10 2 2" xfId="369"/>
    <cellStyle name="쉼표 [0] 2 10 3" xfId="370"/>
    <cellStyle name="쉼표 [0] 2 10 4" xfId="371"/>
    <cellStyle name="쉼표 [0] 2 11" xfId="372"/>
    <cellStyle name="쉼표 [0] 2 12" xfId="373"/>
    <cellStyle name="쉼표 [0] 2 2" xfId="374"/>
    <cellStyle name="쉼표 [0] 2 2 2" xfId="375"/>
    <cellStyle name="쉼표 [0] 2 3" xfId="376"/>
    <cellStyle name="쉼표 [0] 2 4" xfId="377"/>
    <cellStyle name="쉼표 [0] 2 4 2" xfId="378"/>
    <cellStyle name="쉼표 [0] 2 5" xfId="379"/>
    <cellStyle name="쉼표 [0] 2 5 2" xfId="380"/>
    <cellStyle name="쉼표 [0] 2 5 2 2" xfId="381"/>
    <cellStyle name="쉼표 [0] 2 5 2 2 2" xfId="382"/>
    <cellStyle name="쉼표 [0] 2 5 2 2 2 2" xfId="383"/>
    <cellStyle name="쉼표 [0] 2 5 2 2 2 2 2" xfId="384"/>
    <cellStyle name="쉼표 [0] 2 5 2 2 2 3" xfId="385"/>
    <cellStyle name="쉼표 [0] 2 5 2 2 2 3 2" xfId="386"/>
    <cellStyle name="쉼표 [0] 2 5 2 2 2 4" xfId="387"/>
    <cellStyle name="쉼표 [0] 2 5 2 2 2 5" xfId="388"/>
    <cellStyle name="쉼표 [0] 2 5 2 2 3" xfId="389"/>
    <cellStyle name="쉼표 [0] 2 5 2 2 3 2" xfId="390"/>
    <cellStyle name="쉼표 [0] 2 5 2 2 3 2 2" xfId="391"/>
    <cellStyle name="쉼표 [0] 2 5 2 2 3 3" xfId="392"/>
    <cellStyle name="쉼표 [0] 2 5 2 2 3 4" xfId="393"/>
    <cellStyle name="쉼표 [0] 2 5 2 2 4" xfId="394"/>
    <cellStyle name="쉼표 [0] 2 5 2 2 5" xfId="395"/>
    <cellStyle name="쉼표 [0] 2 5 2 3" xfId="396"/>
    <cellStyle name="쉼표 [0] 2 5 2 3 2" xfId="397"/>
    <cellStyle name="쉼표 [0] 2 5 2 3 2 2" xfId="398"/>
    <cellStyle name="쉼표 [0] 2 5 2 3 3" xfId="399"/>
    <cellStyle name="쉼표 [0] 2 5 2 3 3 2" xfId="400"/>
    <cellStyle name="쉼표 [0] 2 5 2 3 4" xfId="401"/>
    <cellStyle name="쉼표 [0] 2 5 2 3 5" xfId="402"/>
    <cellStyle name="쉼표 [0] 2 5 2 4" xfId="403"/>
    <cellStyle name="쉼표 [0] 2 5 2 4 2" xfId="404"/>
    <cellStyle name="쉼표 [0] 2 5 2 4 2 2" xfId="405"/>
    <cellStyle name="쉼표 [0] 2 5 2 4 3" xfId="406"/>
    <cellStyle name="쉼표 [0] 2 5 2 4 4" xfId="407"/>
    <cellStyle name="쉼표 [0] 2 5 2 5" xfId="408"/>
    <cellStyle name="쉼표 [0] 2 5 2 6" xfId="409"/>
    <cellStyle name="쉼표 [0] 2 5 3" xfId="410"/>
    <cellStyle name="쉼표 [0] 2 5 3 2" xfId="411"/>
    <cellStyle name="쉼표 [0] 2 5 3 2 2" xfId="412"/>
    <cellStyle name="쉼표 [0] 2 5 3 2 2 2" xfId="413"/>
    <cellStyle name="쉼표 [0] 2 5 3 2 3" xfId="414"/>
    <cellStyle name="쉼표 [0] 2 5 3 2 3 2" xfId="415"/>
    <cellStyle name="쉼표 [0] 2 5 3 2 4" xfId="416"/>
    <cellStyle name="쉼표 [0] 2 5 3 2 5" xfId="417"/>
    <cellStyle name="쉼표 [0] 2 5 3 3" xfId="418"/>
    <cellStyle name="쉼표 [0] 2 5 3 3 2" xfId="419"/>
    <cellStyle name="쉼표 [0] 2 5 3 3 2 2" xfId="420"/>
    <cellStyle name="쉼표 [0] 2 5 3 3 3" xfId="421"/>
    <cellStyle name="쉼표 [0] 2 5 3 3 4" xfId="422"/>
    <cellStyle name="쉼표 [0] 2 5 3 4" xfId="423"/>
    <cellStyle name="쉼표 [0] 2 5 3 5" xfId="424"/>
    <cellStyle name="쉼표 [0] 2 5 4" xfId="425"/>
    <cellStyle name="쉼표 [0] 2 5 4 2" xfId="426"/>
    <cellStyle name="쉼표 [0] 2 5 4 2 2" xfId="427"/>
    <cellStyle name="쉼표 [0] 2 5 4 3" xfId="428"/>
    <cellStyle name="쉼표 [0] 2 5 4 3 2" xfId="429"/>
    <cellStyle name="쉼표 [0] 2 5 4 4" xfId="430"/>
    <cellStyle name="쉼표 [0] 2 5 4 5" xfId="431"/>
    <cellStyle name="쉼표 [0] 2 5 5" xfId="432"/>
    <cellStyle name="쉼표 [0] 2 5 5 2" xfId="433"/>
    <cellStyle name="쉼표 [0] 2 5 5 2 2" xfId="434"/>
    <cellStyle name="쉼표 [0] 2 5 5 3" xfId="435"/>
    <cellStyle name="쉼표 [0] 2 5 5 4" xfId="436"/>
    <cellStyle name="쉼표 [0] 2 5 6" xfId="437"/>
    <cellStyle name="쉼표 [0] 2 5 7" xfId="438"/>
    <cellStyle name="쉼표 [0] 2 6" xfId="439"/>
    <cellStyle name="쉼표 [0] 2 6 2" xfId="440"/>
    <cellStyle name="쉼표 [0] 2 6 2 2" xfId="441"/>
    <cellStyle name="쉼표 [0] 2 6 2 2 2" xfId="442"/>
    <cellStyle name="쉼표 [0] 2 6 2 2 2 2" xfId="443"/>
    <cellStyle name="쉼표 [0] 2 6 2 2 3" xfId="444"/>
    <cellStyle name="쉼표 [0] 2 6 2 2 3 2" xfId="445"/>
    <cellStyle name="쉼표 [0] 2 6 2 2 4" xfId="446"/>
    <cellStyle name="쉼표 [0] 2 6 2 2 5" xfId="447"/>
    <cellStyle name="쉼표 [0] 2 6 2 3" xfId="448"/>
    <cellStyle name="쉼표 [0] 2 6 2 3 2" xfId="449"/>
    <cellStyle name="쉼표 [0] 2 6 2 3 2 2" xfId="450"/>
    <cellStyle name="쉼표 [0] 2 6 2 3 3" xfId="451"/>
    <cellStyle name="쉼표 [0] 2 6 2 3 4" xfId="452"/>
    <cellStyle name="쉼표 [0] 2 6 2 4" xfId="453"/>
    <cellStyle name="쉼표 [0] 2 6 2 5" xfId="454"/>
    <cellStyle name="쉼표 [0] 2 6 3" xfId="455"/>
    <cellStyle name="쉼표 [0] 2 6 3 2" xfId="456"/>
    <cellStyle name="쉼표 [0] 2 6 3 2 2" xfId="457"/>
    <cellStyle name="쉼표 [0] 2 6 3 3" xfId="458"/>
    <cellStyle name="쉼표 [0] 2 6 3 3 2" xfId="459"/>
    <cellStyle name="쉼표 [0] 2 6 3 4" xfId="460"/>
    <cellStyle name="쉼표 [0] 2 6 3 5" xfId="461"/>
    <cellStyle name="쉼표 [0] 2 6 4" xfId="462"/>
    <cellStyle name="쉼표 [0] 2 6 4 2" xfId="463"/>
    <cellStyle name="쉼표 [0] 2 6 4 2 2" xfId="464"/>
    <cellStyle name="쉼표 [0] 2 6 4 3" xfId="465"/>
    <cellStyle name="쉼표 [0] 2 6 4 4" xfId="466"/>
    <cellStyle name="쉼표 [0] 2 6 5" xfId="467"/>
    <cellStyle name="쉼표 [0] 2 6 6" xfId="468"/>
    <cellStyle name="쉼표 [0] 2 7" xfId="469"/>
    <cellStyle name="쉼표 [0] 2 7 2" xfId="470"/>
    <cellStyle name="쉼표 [0] 2 7 2 2" xfId="471"/>
    <cellStyle name="쉼표 [0] 2 7 2 2 2" xfId="472"/>
    <cellStyle name="쉼표 [0] 2 7 2 3" xfId="473"/>
    <cellStyle name="쉼표 [0] 2 7 2 3 2" xfId="474"/>
    <cellStyle name="쉼표 [0] 2 7 2 4" xfId="475"/>
    <cellStyle name="쉼표 [0] 2 7 2 5" xfId="476"/>
    <cellStyle name="쉼표 [0] 2 7 3" xfId="477"/>
    <cellStyle name="쉼표 [0] 2 7 3 2" xfId="478"/>
    <cellStyle name="쉼표 [0] 2 7 3 2 2" xfId="479"/>
    <cellStyle name="쉼표 [0] 2 7 3 3" xfId="480"/>
    <cellStyle name="쉼표 [0] 2 7 3 4" xfId="481"/>
    <cellStyle name="쉼표 [0] 2 7 4" xfId="482"/>
    <cellStyle name="쉼표 [0] 2 7 5" xfId="483"/>
    <cellStyle name="쉼표 [0] 2 8" xfId="484"/>
    <cellStyle name="쉼표 [0] 2 8 2" xfId="485"/>
    <cellStyle name="쉼표 [0] 2 8 2 2" xfId="486"/>
    <cellStyle name="쉼표 [0] 2 8 2 2 2" xfId="487"/>
    <cellStyle name="쉼표 [0] 2 8 2 3" xfId="488"/>
    <cellStyle name="쉼표 [0] 2 8 2 3 2" xfId="489"/>
    <cellStyle name="쉼표 [0] 2 8 2 4" xfId="490"/>
    <cellStyle name="쉼표 [0] 2 8 2 5" xfId="491"/>
    <cellStyle name="쉼표 [0] 2 8 3" xfId="492"/>
    <cellStyle name="쉼표 [0] 2 8 3 2" xfId="493"/>
    <cellStyle name="쉼표 [0] 2 8 3 2 2" xfId="494"/>
    <cellStyle name="쉼표 [0] 2 8 3 3" xfId="495"/>
    <cellStyle name="쉼표 [0] 2 8 3 4" xfId="496"/>
    <cellStyle name="쉼표 [0] 2 8 4" xfId="497"/>
    <cellStyle name="쉼표 [0] 2 8 5" xfId="498"/>
    <cellStyle name="쉼표 [0] 2 9" xfId="499"/>
    <cellStyle name="쉼표 [0] 2 9 2" xfId="500"/>
    <cellStyle name="쉼표 [0] 2 9 2 2" xfId="501"/>
    <cellStyle name="쉼표 [0] 2 9 3" xfId="502"/>
    <cellStyle name="쉼표 [0] 2 9 3 2" xfId="503"/>
    <cellStyle name="쉼표 [0] 2 9 4" xfId="504"/>
    <cellStyle name="쉼표 [0] 2 9 5" xfId="505"/>
    <cellStyle name="쉼표 [0] 3" xfId="506"/>
    <cellStyle name="쉼표 [0] 3 2" xfId="507"/>
    <cellStyle name="쉼표 [0] 4" xfId="508"/>
    <cellStyle name="쉼표 [0] 4 2" xfId="509"/>
    <cellStyle name="쉼표 [0] 4 2 2" xfId="510"/>
    <cellStyle name="쉼표 [0] 4 2 2 2" xfId="511"/>
    <cellStyle name="쉼표 [0] 4 2 2 2 2" xfId="512"/>
    <cellStyle name="쉼표 [0] 4 2 2 2 2 2" xfId="513"/>
    <cellStyle name="쉼표 [0] 4 2 2 2 2 2 2" xfId="514"/>
    <cellStyle name="쉼표 [0] 4 2 2 2 2 3" xfId="515"/>
    <cellStyle name="쉼표 [0] 4 2 2 2 2 3 2" xfId="516"/>
    <cellStyle name="쉼표 [0] 4 2 2 2 2 4" xfId="517"/>
    <cellStyle name="쉼표 [0] 4 2 2 2 2 5" xfId="518"/>
    <cellStyle name="쉼표 [0] 4 2 2 2 3" xfId="519"/>
    <cellStyle name="쉼표 [0] 4 2 2 2 3 2" xfId="520"/>
    <cellStyle name="쉼표 [0] 4 2 2 2 3 2 2" xfId="521"/>
    <cellStyle name="쉼표 [0] 4 2 2 2 3 3" xfId="522"/>
    <cellStyle name="쉼표 [0] 4 2 2 2 3 4" xfId="523"/>
    <cellStyle name="쉼표 [0] 4 2 2 2 4" xfId="524"/>
    <cellStyle name="쉼표 [0] 4 2 2 2 5" xfId="525"/>
    <cellStyle name="쉼표 [0] 4 2 2 3" xfId="526"/>
    <cellStyle name="쉼표 [0] 4 2 2 3 2" xfId="527"/>
    <cellStyle name="쉼표 [0] 4 2 2 3 2 2" xfId="528"/>
    <cellStyle name="쉼표 [0] 4 2 2 3 3" xfId="529"/>
    <cellStyle name="쉼표 [0] 4 2 2 3 3 2" xfId="530"/>
    <cellStyle name="쉼표 [0] 4 2 2 3 4" xfId="531"/>
    <cellStyle name="쉼표 [0] 4 2 2 3 5" xfId="532"/>
    <cellStyle name="쉼표 [0] 4 2 2 4" xfId="533"/>
    <cellStyle name="쉼표 [0] 4 2 2 4 2" xfId="534"/>
    <cellStyle name="쉼표 [0] 4 2 2 4 2 2" xfId="535"/>
    <cellStyle name="쉼표 [0] 4 2 2 4 3" xfId="536"/>
    <cellStyle name="쉼표 [0] 4 2 2 4 4" xfId="537"/>
    <cellStyle name="쉼표 [0] 4 2 2 5" xfId="538"/>
    <cellStyle name="쉼표 [0] 4 2 2 6" xfId="539"/>
    <cellStyle name="쉼표 [0] 4 2 3" xfId="540"/>
    <cellStyle name="쉼표 [0] 4 2 3 2" xfId="541"/>
    <cellStyle name="쉼표 [0] 4 2 3 2 2" xfId="542"/>
    <cellStyle name="쉼표 [0] 4 2 3 2 2 2" xfId="543"/>
    <cellStyle name="쉼표 [0] 4 2 3 2 3" xfId="544"/>
    <cellStyle name="쉼표 [0] 4 2 3 2 3 2" xfId="545"/>
    <cellStyle name="쉼표 [0] 4 2 3 2 4" xfId="546"/>
    <cellStyle name="쉼표 [0] 4 2 3 2 5" xfId="547"/>
    <cellStyle name="쉼표 [0] 4 2 3 3" xfId="548"/>
    <cellStyle name="쉼표 [0] 4 2 3 3 2" xfId="549"/>
    <cellStyle name="쉼표 [0] 4 2 3 3 2 2" xfId="550"/>
    <cellStyle name="쉼표 [0] 4 2 3 3 3" xfId="551"/>
    <cellStyle name="쉼표 [0] 4 2 3 3 4" xfId="552"/>
    <cellStyle name="쉼표 [0] 4 2 3 4" xfId="553"/>
    <cellStyle name="쉼표 [0] 4 2 3 5" xfId="554"/>
    <cellStyle name="쉼표 [0] 4 2 4" xfId="555"/>
    <cellStyle name="쉼표 [0] 4 2 4 2" xfId="556"/>
    <cellStyle name="쉼표 [0] 4 2 4 2 2" xfId="557"/>
    <cellStyle name="쉼표 [0] 4 2 4 3" xfId="558"/>
    <cellStyle name="쉼표 [0] 4 2 4 3 2" xfId="559"/>
    <cellStyle name="쉼표 [0] 4 2 4 4" xfId="560"/>
    <cellStyle name="쉼표 [0] 4 2 4 5" xfId="561"/>
    <cellStyle name="쉼표 [0] 4 2 5" xfId="562"/>
    <cellStyle name="쉼표 [0] 4 2 5 2" xfId="563"/>
    <cellStyle name="쉼표 [0] 4 2 5 2 2" xfId="564"/>
    <cellStyle name="쉼표 [0] 4 2 5 3" xfId="565"/>
    <cellStyle name="쉼표 [0] 4 2 5 4" xfId="566"/>
    <cellStyle name="쉼표 [0] 4 2 6" xfId="567"/>
    <cellStyle name="쉼표 [0] 4 2 7" xfId="568"/>
    <cellStyle name="쉼표 [0] 4 3" xfId="569"/>
    <cellStyle name="쉼표 [0] 4 3 2" xfId="570"/>
    <cellStyle name="쉼표 [0] 4 3 2 2" xfId="571"/>
    <cellStyle name="쉼표 [0] 4 3 2 2 2" xfId="572"/>
    <cellStyle name="쉼표 [0] 4 3 2 2 2 2" xfId="573"/>
    <cellStyle name="쉼표 [0] 4 3 2 2 3" xfId="574"/>
    <cellStyle name="쉼표 [0] 4 3 2 2 3 2" xfId="575"/>
    <cellStyle name="쉼표 [0] 4 3 2 2 4" xfId="576"/>
    <cellStyle name="쉼표 [0] 4 3 2 2 5" xfId="577"/>
    <cellStyle name="쉼표 [0] 4 3 2 3" xfId="578"/>
    <cellStyle name="쉼표 [0] 4 3 2 3 2" xfId="579"/>
    <cellStyle name="쉼표 [0] 4 3 2 3 2 2" xfId="580"/>
    <cellStyle name="쉼표 [0] 4 3 2 3 3" xfId="581"/>
    <cellStyle name="쉼표 [0] 4 3 2 3 4" xfId="582"/>
    <cellStyle name="쉼표 [0] 4 3 2 4" xfId="583"/>
    <cellStyle name="쉼표 [0] 4 3 2 5" xfId="584"/>
    <cellStyle name="쉼표 [0] 4 3 3" xfId="585"/>
    <cellStyle name="쉼표 [0] 4 3 3 2" xfId="586"/>
    <cellStyle name="쉼표 [0] 4 3 3 2 2" xfId="587"/>
    <cellStyle name="쉼표 [0] 4 3 3 3" xfId="588"/>
    <cellStyle name="쉼표 [0] 4 3 3 3 2" xfId="589"/>
    <cellStyle name="쉼표 [0] 4 3 3 4" xfId="590"/>
    <cellStyle name="쉼표 [0] 4 3 3 5" xfId="591"/>
    <cellStyle name="쉼표 [0] 4 3 4" xfId="592"/>
    <cellStyle name="쉼표 [0] 4 3 4 2" xfId="593"/>
    <cellStyle name="쉼표 [0] 4 3 4 2 2" xfId="594"/>
    <cellStyle name="쉼표 [0] 4 3 4 3" xfId="595"/>
    <cellStyle name="쉼표 [0] 4 3 4 4" xfId="596"/>
    <cellStyle name="쉼표 [0] 4 3 5" xfId="597"/>
    <cellStyle name="쉼표 [0] 4 3 6" xfId="598"/>
    <cellStyle name="쉼표 [0] 4 4" xfId="599"/>
    <cellStyle name="쉼표 [0] 4 4 2" xfId="600"/>
    <cellStyle name="쉼표 [0] 4 4 2 2" xfId="601"/>
    <cellStyle name="쉼표 [0] 4 4 2 2 2" xfId="602"/>
    <cellStyle name="쉼표 [0] 4 4 2 3" xfId="603"/>
    <cellStyle name="쉼표 [0] 4 4 2 3 2" xfId="604"/>
    <cellStyle name="쉼표 [0] 4 4 2 4" xfId="605"/>
    <cellStyle name="쉼표 [0] 4 4 2 5" xfId="606"/>
    <cellStyle name="쉼표 [0] 4 4 3" xfId="607"/>
    <cellStyle name="쉼표 [0] 4 4 3 2" xfId="608"/>
    <cellStyle name="쉼표 [0] 4 4 3 2 2" xfId="609"/>
    <cellStyle name="쉼표 [0] 4 4 3 3" xfId="610"/>
    <cellStyle name="쉼표 [0] 4 4 3 4" xfId="611"/>
    <cellStyle name="쉼표 [0] 4 4 4" xfId="612"/>
    <cellStyle name="쉼표 [0] 4 4 5" xfId="613"/>
    <cellStyle name="쉼표 [0] 4 5" xfId="614"/>
    <cellStyle name="쉼표 [0] 4 5 2" xfId="615"/>
    <cellStyle name="쉼표 [0] 4 5 2 2" xfId="616"/>
    <cellStyle name="쉼표 [0] 4 5 2 2 2" xfId="617"/>
    <cellStyle name="쉼표 [0] 4 5 2 3" xfId="618"/>
    <cellStyle name="쉼표 [0] 4 5 2 3 2" xfId="619"/>
    <cellStyle name="쉼표 [0] 4 5 2 4" xfId="620"/>
    <cellStyle name="쉼표 [0] 4 5 2 5" xfId="621"/>
    <cellStyle name="쉼표 [0] 4 5 3" xfId="622"/>
    <cellStyle name="쉼표 [0] 4 5 3 2" xfId="623"/>
    <cellStyle name="쉼표 [0] 4 5 3 2 2" xfId="624"/>
    <cellStyle name="쉼표 [0] 4 5 3 3" xfId="625"/>
    <cellStyle name="쉼표 [0] 4 5 3 4" xfId="626"/>
    <cellStyle name="쉼표 [0] 4 5 4" xfId="627"/>
    <cellStyle name="쉼표 [0] 4 5 5" xfId="628"/>
    <cellStyle name="쉼표 [0] 4 6" xfId="629"/>
    <cellStyle name="쉼표 [0] 4 6 2" xfId="630"/>
    <cellStyle name="쉼표 [0] 4 6 2 2" xfId="631"/>
    <cellStyle name="쉼표 [0] 4 6 3" xfId="632"/>
    <cellStyle name="쉼표 [0] 4 6 3 2" xfId="633"/>
    <cellStyle name="쉼표 [0] 4 6 4" xfId="634"/>
    <cellStyle name="쉼표 [0] 4 6 5" xfId="635"/>
    <cellStyle name="쉼표 [0] 4 7" xfId="636"/>
    <cellStyle name="쉼표 [0] 4 7 2" xfId="637"/>
    <cellStyle name="쉼표 [0] 4 7 2 2" xfId="638"/>
    <cellStyle name="쉼표 [0] 4 7 3" xfId="639"/>
    <cellStyle name="쉼표 [0] 4 7 4" xfId="640"/>
    <cellStyle name="쉼표 [0] 4 8" xfId="641"/>
    <cellStyle name="쉼표 [0] 4 9" xfId="642"/>
    <cellStyle name="쉼표 [0] 5" xfId="643"/>
    <cellStyle name="쉼표 [0] 6" xfId="644"/>
    <cellStyle name="쉼표 [0] 7" xfId="645"/>
    <cellStyle name="쉼표 [0] 7 2" xfId="646"/>
    <cellStyle name="쉼표 [0] 8" xfId="647"/>
    <cellStyle name="쉼표 [0] 9" xfId="648"/>
    <cellStyle name="쉼표 [0] 9 2" xfId="649"/>
    <cellStyle name="스타일 1" xfId="650"/>
    <cellStyle name="연결된 셀 2" xfId="651"/>
    <cellStyle name="연결된 셀 3" xfId="1772"/>
    <cellStyle name="연결된 셀 4" xfId="1814"/>
    <cellStyle name="연결된 셀 5" xfId="1761"/>
    <cellStyle name="연결된 셀 6" xfId="1825"/>
    <cellStyle name="연결된 셀 7" xfId="1750"/>
    <cellStyle name="연결된 셀 8" xfId="1836"/>
    <cellStyle name="연결된 셀 9" xfId="1739"/>
    <cellStyle name="열어본 하이퍼링크" xfId="652"/>
    <cellStyle name="요약 2" xfId="653"/>
    <cellStyle name="요약 3" xfId="1773"/>
    <cellStyle name="요약 4" xfId="1813"/>
    <cellStyle name="요약 5" xfId="1762"/>
    <cellStyle name="요약 6" xfId="1824"/>
    <cellStyle name="요약 7" xfId="1751"/>
    <cellStyle name="요약 8" xfId="1835"/>
    <cellStyle name="요약 9" xfId="1740"/>
    <cellStyle name="입력 2" xfId="654"/>
    <cellStyle name="입력 2 2" xfId="655"/>
    <cellStyle name="입력 2 3" xfId="1775"/>
    <cellStyle name="입력 2 4" xfId="1811"/>
    <cellStyle name="입력 2 5" xfId="1764"/>
    <cellStyle name="입력 2 6" xfId="1822"/>
    <cellStyle name="입력 2 7" xfId="1753"/>
    <cellStyle name="입력 2 8" xfId="1833"/>
    <cellStyle name="입력 2 9" xfId="1742"/>
    <cellStyle name="입력 3" xfId="1774"/>
    <cellStyle name="입력 4" xfId="1812"/>
    <cellStyle name="입력 5" xfId="1763"/>
    <cellStyle name="입력 6" xfId="1823"/>
    <cellStyle name="입력 7" xfId="1752"/>
    <cellStyle name="입력 8" xfId="1834"/>
    <cellStyle name="입력 9" xfId="1741"/>
    <cellStyle name="제목 1 2" xfId="657"/>
    <cellStyle name="제목 1 3" xfId="1777"/>
    <cellStyle name="제목 1 4" xfId="1809"/>
    <cellStyle name="제목 1 5" xfId="1766"/>
    <cellStyle name="제목 1 6" xfId="1820"/>
    <cellStyle name="제목 1 7" xfId="1755"/>
    <cellStyle name="제목 1 8" xfId="1831"/>
    <cellStyle name="제목 1 9" xfId="1744"/>
    <cellStyle name="제목 10" xfId="1754"/>
    <cellStyle name="제목 11" xfId="1832"/>
    <cellStyle name="제목 12" xfId="1743"/>
    <cellStyle name="제목 2 2" xfId="658"/>
    <cellStyle name="제목 2 3" xfId="1778"/>
    <cellStyle name="제목 2 4" xfId="1808"/>
    <cellStyle name="제목 2 5" xfId="1767"/>
    <cellStyle name="제목 2 6" xfId="1819"/>
    <cellStyle name="제목 2 7" xfId="1756"/>
    <cellStyle name="제목 2 8" xfId="1830"/>
    <cellStyle name="제목 2 9" xfId="1745"/>
    <cellStyle name="제목 3 2" xfId="659"/>
    <cellStyle name="제목 3 3" xfId="1779"/>
    <cellStyle name="제목 3 4" xfId="1807"/>
    <cellStyle name="제목 3 5" xfId="1768"/>
    <cellStyle name="제목 3 6" xfId="1818"/>
    <cellStyle name="제목 3 7" xfId="1757"/>
    <cellStyle name="제목 3 8" xfId="1829"/>
    <cellStyle name="제목 3 9" xfId="1746"/>
    <cellStyle name="제목 4 2" xfId="660"/>
    <cellStyle name="제목 4 3" xfId="1780"/>
    <cellStyle name="제목 4 4" xfId="1806"/>
    <cellStyle name="제목 4 5" xfId="1769"/>
    <cellStyle name="제목 4 6" xfId="1817"/>
    <cellStyle name="제목 4 7" xfId="1758"/>
    <cellStyle name="제목 4 8" xfId="1828"/>
    <cellStyle name="제목 4 9" xfId="1747"/>
    <cellStyle name="제목 5" xfId="656"/>
    <cellStyle name="제목 6" xfId="1776"/>
    <cellStyle name="제목 7" xfId="1810"/>
    <cellStyle name="제목 8" xfId="1765"/>
    <cellStyle name="제목 9" xfId="1821"/>
    <cellStyle name="좋음 2" xfId="661"/>
    <cellStyle name="좋음 3" xfId="1781"/>
    <cellStyle name="좋음 4" xfId="1805"/>
    <cellStyle name="좋음 5" xfId="1770"/>
    <cellStyle name="좋음 6" xfId="1816"/>
    <cellStyle name="좋음 7" xfId="1759"/>
    <cellStyle name="좋음 8" xfId="1827"/>
    <cellStyle name="좋음 9" xfId="1748"/>
    <cellStyle name="지정되지 않음" xfId="662"/>
    <cellStyle name="출력 2" xfId="663"/>
    <cellStyle name="출력 3" xfId="1782"/>
    <cellStyle name="출력 4" xfId="1804"/>
    <cellStyle name="출력 5" xfId="1771"/>
    <cellStyle name="출력 6" xfId="1815"/>
    <cellStyle name="출력 7" xfId="1760"/>
    <cellStyle name="출력 8" xfId="1826"/>
    <cellStyle name="출력 9" xfId="1749"/>
    <cellStyle name="콤냡?&lt;_x000f_$??: `1_1 " xfId="664"/>
    <cellStyle name="콤마 [0]_(주)동성반기검토" xfId="665"/>
    <cellStyle name="콤마_(주)동성반기검토" xfId="666"/>
    <cellStyle name="표준" xfId="0" builtinId="0"/>
    <cellStyle name="표준 10" xfId="667"/>
    <cellStyle name="표준 10 11" xfId="668"/>
    <cellStyle name="표준 10 2" xfId="669"/>
    <cellStyle name="표준 11" xfId="670"/>
    <cellStyle name="표준 11 2" xfId="671"/>
    <cellStyle name="표준 12" xfId="672"/>
    <cellStyle name="표준 12 2" xfId="673"/>
    <cellStyle name="표준 13" xfId="674"/>
    <cellStyle name="표준 14" xfId="675"/>
    <cellStyle name="표준 15" xfId="676"/>
    <cellStyle name="표준 16" xfId="677"/>
    <cellStyle name="표준 17" xfId="678"/>
    <cellStyle name="표준 18" xfId="679"/>
    <cellStyle name="표준 19" xfId="680"/>
    <cellStyle name="표준 2 10" xfId="682"/>
    <cellStyle name="표준 2 10 2" xfId="683"/>
    <cellStyle name="표준 2 10 2 2" xfId="684"/>
    <cellStyle name="표준 2 10 2 2 2" xfId="685"/>
    <cellStyle name="표준 2 10 2 2 2 2" xfId="686"/>
    <cellStyle name="표준 2 10 2 2 3" xfId="687"/>
    <cellStyle name="표준 2 10 2 2 3 2" xfId="688"/>
    <cellStyle name="표준 2 10 2 2 4" xfId="689"/>
    <cellStyle name="표준 2 10 2 2 5" xfId="690"/>
    <cellStyle name="표준 2 10 2 3" xfId="691"/>
    <cellStyle name="표준 2 10 2 3 2" xfId="692"/>
    <cellStyle name="표준 2 10 2 3 2 2" xfId="693"/>
    <cellStyle name="표준 2 10 2 3 3" xfId="694"/>
    <cellStyle name="표준 2 10 2 3 4" xfId="695"/>
    <cellStyle name="표준 2 10 2 4" xfId="696"/>
    <cellStyle name="표준 2 10 2 5" xfId="697"/>
    <cellStyle name="표준 2 10 3" xfId="698"/>
    <cellStyle name="표준 2 10 3 2" xfId="699"/>
    <cellStyle name="표준 2 10 3 2 2" xfId="700"/>
    <cellStyle name="표준 2 10 3 3" xfId="701"/>
    <cellStyle name="표준 2 10 3 3 2" xfId="702"/>
    <cellStyle name="표준 2 10 3 4" xfId="703"/>
    <cellStyle name="표준 2 10 3 5" xfId="704"/>
    <cellStyle name="표준 2 10 4" xfId="705"/>
    <cellStyle name="표준 2 10 4 2" xfId="706"/>
    <cellStyle name="표준 2 10 4 2 2" xfId="707"/>
    <cellStyle name="표준 2 10 4 3" xfId="708"/>
    <cellStyle name="표준 2 10 4 4" xfId="709"/>
    <cellStyle name="표준 2 10 5" xfId="710"/>
    <cellStyle name="표준 2 10 6" xfId="711"/>
    <cellStyle name="표준 2 11" xfId="712"/>
    <cellStyle name="표준 2 11 2" xfId="713"/>
    <cellStyle name="표준 2 11 2 2" xfId="714"/>
    <cellStyle name="표준 2 11 2 2 2" xfId="715"/>
    <cellStyle name="표준 2 11 2 3" xfId="716"/>
    <cellStyle name="표준 2 11 2 3 2" xfId="717"/>
    <cellStyle name="표준 2 11 2 4" xfId="718"/>
    <cellStyle name="표준 2 11 2 5" xfId="719"/>
    <cellStyle name="표준 2 11 3" xfId="720"/>
    <cellStyle name="표준 2 11 3 2" xfId="721"/>
    <cellStyle name="표준 2 11 3 2 2" xfId="722"/>
    <cellStyle name="표준 2 11 3 3" xfId="723"/>
    <cellStyle name="표준 2 11 3 4" xfId="724"/>
    <cellStyle name="표준 2 11 4" xfId="725"/>
    <cellStyle name="표준 2 11 5" xfId="726"/>
    <cellStyle name="표준 2 12" xfId="727"/>
    <cellStyle name="표준 2 12 2" xfId="728"/>
    <cellStyle name="표준 2 12 2 2" xfId="729"/>
    <cellStyle name="표준 2 12 2 2 2" xfId="730"/>
    <cellStyle name="표준 2 12 2 3" xfId="731"/>
    <cellStyle name="표준 2 12 2 3 2" xfId="732"/>
    <cellStyle name="표준 2 12 2 4" xfId="733"/>
    <cellStyle name="표준 2 12 2 5" xfId="734"/>
    <cellStyle name="표준 2 12 3" xfId="735"/>
    <cellStyle name="표준 2 12 3 2" xfId="736"/>
    <cellStyle name="표준 2 12 3 2 2" xfId="737"/>
    <cellStyle name="표준 2 12 3 3" xfId="738"/>
    <cellStyle name="표준 2 12 3 4" xfId="739"/>
    <cellStyle name="표준 2 12 4" xfId="740"/>
    <cellStyle name="표준 2 12 5" xfId="741"/>
    <cellStyle name="표준 2 13" xfId="742"/>
    <cellStyle name="표준 2 13 2" xfId="743"/>
    <cellStyle name="표준 2 13 2 2" xfId="744"/>
    <cellStyle name="표준 2 13 3" xfId="745"/>
    <cellStyle name="표준 2 13 3 2" xfId="746"/>
    <cellStyle name="표준 2 13 4" xfId="747"/>
    <cellStyle name="표준 2 13 5" xfId="748"/>
    <cellStyle name="표준 2 14" xfId="749"/>
    <cellStyle name="표준 2 14 2" xfId="750"/>
    <cellStyle name="표준 2 14 2 2" xfId="751"/>
    <cellStyle name="표준 2 14 3" xfId="752"/>
    <cellStyle name="표준 2 14 4" xfId="753"/>
    <cellStyle name="표준 2 15" xfId="754"/>
    <cellStyle name="표준 2 16" xfId="755"/>
    <cellStyle name="표준 2 17" xfId="1786"/>
    <cellStyle name="표준 2 18" xfId="1801"/>
    <cellStyle name="표준 2 19" xfId="1785"/>
    <cellStyle name="표준 2 2" xfId="681"/>
    <cellStyle name="표준 2 2 10" xfId="1787"/>
    <cellStyle name="표준 2 2 2" xfId="756"/>
    <cellStyle name="표준 2 2 2 2" xfId="757"/>
    <cellStyle name="표준 2 2 2 3" xfId="1794"/>
    <cellStyle name="표준 2 2 2 4" xfId="1795"/>
    <cellStyle name="표준 2 2 2 5" xfId="1792"/>
    <cellStyle name="표준 2 2 2 6" xfId="1797"/>
    <cellStyle name="표준 2 2 2 7" xfId="1790"/>
    <cellStyle name="표준 2 2 2 8" xfId="1799"/>
    <cellStyle name="표준 2 2 2 9" xfId="1788"/>
    <cellStyle name="표준 2 2 3" xfId="758"/>
    <cellStyle name="표준 2 2 4" xfId="1793"/>
    <cellStyle name="표준 2 2 5" xfId="1796"/>
    <cellStyle name="표준 2 2 6" xfId="1791"/>
    <cellStyle name="표준 2 2 7" xfId="1798"/>
    <cellStyle name="표준 2 2 8" xfId="1789"/>
    <cellStyle name="표준 2 2 9" xfId="1800"/>
    <cellStyle name="표준 2 2_경영성과보고서(10_02)_수정후" xfId="759"/>
    <cellStyle name="표준 2 20" xfId="1802"/>
    <cellStyle name="표준 2 21" xfId="1784"/>
    <cellStyle name="표준 2 22" xfId="1803"/>
    <cellStyle name="표준 2 23" xfId="1783"/>
    <cellStyle name="표준 2 3" xfId="760"/>
    <cellStyle name="표준 2 4" xfId="761"/>
    <cellStyle name="표준 2 4 2" xfId="762"/>
    <cellStyle name="표준 2 4 2 2" xfId="763"/>
    <cellStyle name="표준 2 4 2 2 2" xfId="764"/>
    <cellStyle name="표준 2 4 2 2 2 2" xfId="765"/>
    <cellStyle name="표준 2 4 2 2 2 2 2" xfId="766"/>
    <cellStyle name="표준 2 4 2 2 2 3" xfId="767"/>
    <cellStyle name="표준 2 4 2 2 2 3 2" xfId="768"/>
    <cellStyle name="표준 2 4 2 2 2 4" xfId="769"/>
    <cellStyle name="표준 2 4 2 2 2 5" xfId="770"/>
    <cellStyle name="표준 2 4 2 2 3" xfId="771"/>
    <cellStyle name="표준 2 4 2 2 3 2" xfId="772"/>
    <cellStyle name="표준 2 4 2 2 3 2 2" xfId="773"/>
    <cellStyle name="표준 2 4 2 2 3 3" xfId="774"/>
    <cellStyle name="표준 2 4 2 2 3 4" xfId="775"/>
    <cellStyle name="표준 2 4 2 2 4" xfId="776"/>
    <cellStyle name="표준 2 4 2 2 5" xfId="777"/>
    <cellStyle name="표준 2 4 2 3" xfId="778"/>
    <cellStyle name="표준 2 4 2 3 2" xfId="779"/>
    <cellStyle name="표준 2 4 2 3 2 2" xfId="780"/>
    <cellStyle name="표준 2 4 2 3 3" xfId="781"/>
    <cellStyle name="표준 2 4 2 3 3 2" xfId="782"/>
    <cellStyle name="표준 2 4 2 3 4" xfId="783"/>
    <cellStyle name="표준 2 4 2 3 5" xfId="784"/>
    <cellStyle name="표준 2 4 2 4" xfId="785"/>
    <cellStyle name="표준 2 4 2 4 2" xfId="786"/>
    <cellStyle name="표준 2 4 2 4 2 2" xfId="787"/>
    <cellStyle name="표준 2 4 2 4 3" xfId="788"/>
    <cellStyle name="표준 2 4 2 4 4" xfId="789"/>
    <cellStyle name="표준 2 4 2 5" xfId="790"/>
    <cellStyle name="표준 2 4 2 6" xfId="791"/>
    <cellStyle name="표준 2 4 3" xfId="792"/>
    <cellStyle name="표준 2 4 3 2" xfId="793"/>
    <cellStyle name="표준 2 4 3 2 2" xfId="794"/>
    <cellStyle name="표준 2 4 3 2 2 2" xfId="795"/>
    <cellStyle name="표준 2 4 3 2 3" xfId="796"/>
    <cellStyle name="표준 2 4 3 2 3 2" xfId="797"/>
    <cellStyle name="표준 2 4 3 2 4" xfId="798"/>
    <cellStyle name="표준 2 4 3 2 5" xfId="799"/>
    <cellStyle name="표준 2 4 3 3" xfId="800"/>
    <cellStyle name="표준 2 4 3 3 2" xfId="801"/>
    <cellStyle name="표준 2 4 3 3 2 2" xfId="802"/>
    <cellStyle name="표준 2 4 3 3 3" xfId="803"/>
    <cellStyle name="표준 2 4 3 3 4" xfId="804"/>
    <cellStyle name="표준 2 4 3 4" xfId="805"/>
    <cellStyle name="표준 2 4 3 5" xfId="806"/>
    <cellStyle name="표준 2 4 4" xfId="807"/>
    <cellStyle name="표준 2 4 4 2" xfId="808"/>
    <cellStyle name="표준 2 4 4 2 2" xfId="809"/>
    <cellStyle name="표준 2 4 4 3" xfId="810"/>
    <cellStyle name="표준 2 4 4 3 2" xfId="811"/>
    <cellStyle name="표준 2 4 4 4" xfId="812"/>
    <cellStyle name="표준 2 4 4 5" xfId="813"/>
    <cellStyle name="표준 2 4 5" xfId="814"/>
    <cellStyle name="표준 2 4 5 2" xfId="815"/>
    <cellStyle name="표준 2 4 5 2 2" xfId="816"/>
    <cellStyle name="표준 2 4 5 3" xfId="817"/>
    <cellStyle name="표준 2 4 5 4" xfId="818"/>
    <cellStyle name="표준 2 4 6" xfId="819"/>
    <cellStyle name="표준 2 4 7" xfId="820"/>
    <cellStyle name="표준 2 5" xfId="821"/>
    <cellStyle name="표준 2 5 2" xfId="822"/>
    <cellStyle name="표준 2 5 2 2" xfId="823"/>
    <cellStyle name="표준 2 5 2 2 2" xfId="824"/>
    <cellStyle name="표준 2 5 2 2 2 2" xfId="825"/>
    <cellStyle name="표준 2 5 2 2 2 2 2" xfId="826"/>
    <cellStyle name="표준 2 5 2 2 2 3" xfId="827"/>
    <cellStyle name="표준 2 5 2 2 2 3 2" xfId="828"/>
    <cellStyle name="표준 2 5 2 2 2 4" xfId="829"/>
    <cellStyle name="표준 2 5 2 2 2 5" xfId="830"/>
    <cellStyle name="표준 2 5 2 2 3" xfId="831"/>
    <cellStyle name="표준 2 5 2 2 3 2" xfId="832"/>
    <cellStyle name="표준 2 5 2 2 3 2 2" xfId="833"/>
    <cellStyle name="표준 2 5 2 2 3 3" xfId="834"/>
    <cellStyle name="표준 2 5 2 2 3 4" xfId="835"/>
    <cellStyle name="표준 2 5 2 2 4" xfId="836"/>
    <cellStyle name="표준 2 5 2 2 5" xfId="837"/>
    <cellStyle name="표준 2 5 2 3" xfId="838"/>
    <cellStyle name="표준 2 5 2 3 2" xfId="839"/>
    <cellStyle name="표준 2 5 2 3 2 2" xfId="840"/>
    <cellStyle name="표준 2 5 2 3 3" xfId="841"/>
    <cellStyle name="표준 2 5 2 3 3 2" xfId="842"/>
    <cellStyle name="표준 2 5 2 3 4" xfId="843"/>
    <cellStyle name="표준 2 5 2 3 5" xfId="844"/>
    <cellStyle name="표준 2 5 2 4" xfId="845"/>
    <cellStyle name="표준 2 5 2 4 2" xfId="846"/>
    <cellStyle name="표준 2 5 2 4 2 2" xfId="847"/>
    <cellStyle name="표준 2 5 2 4 3" xfId="848"/>
    <cellStyle name="표준 2 5 2 4 4" xfId="849"/>
    <cellStyle name="표준 2 5 2 5" xfId="850"/>
    <cellStyle name="표준 2 5 2 6" xfId="851"/>
    <cellStyle name="표준 2 5 3" xfId="852"/>
    <cellStyle name="표준 2 5 3 2" xfId="853"/>
    <cellStyle name="표준 2 5 3 2 2" xfId="854"/>
    <cellStyle name="표준 2 5 3 2 2 2" xfId="855"/>
    <cellStyle name="표준 2 5 3 2 3" xfId="856"/>
    <cellStyle name="표준 2 5 3 2 3 2" xfId="857"/>
    <cellStyle name="표준 2 5 3 2 4" xfId="858"/>
    <cellStyle name="표준 2 5 3 2 5" xfId="859"/>
    <cellStyle name="표준 2 5 3 3" xfId="860"/>
    <cellStyle name="표준 2 5 3 3 2" xfId="861"/>
    <cellStyle name="표준 2 5 3 3 2 2" xfId="862"/>
    <cellStyle name="표준 2 5 3 3 3" xfId="863"/>
    <cellStyle name="표준 2 5 3 3 4" xfId="864"/>
    <cellStyle name="표준 2 5 3 4" xfId="865"/>
    <cellStyle name="표준 2 5 3 5" xfId="866"/>
    <cellStyle name="표준 2 5 4" xfId="867"/>
    <cellStyle name="표준 2 5 4 2" xfId="868"/>
    <cellStyle name="표준 2 5 4 2 2" xfId="869"/>
    <cellStyle name="표준 2 5 4 3" xfId="870"/>
    <cellStyle name="표준 2 5 4 3 2" xfId="871"/>
    <cellStyle name="표준 2 5 4 4" xfId="872"/>
    <cellStyle name="표준 2 5 4 5" xfId="873"/>
    <cellStyle name="표준 2 5 5" xfId="874"/>
    <cellStyle name="표준 2 5 5 2" xfId="875"/>
    <cellStyle name="표준 2 5 5 2 2" xfId="876"/>
    <cellStyle name="표준 2 5 5 3" xfId="877"/>
    <cellStyle name="표준 2 5 5 4" xfId="878"/>
    <cellStyle name="표준 2 5 6" xfId="879"/>
    <cellStyle name="표준 2 5 7" xfId="880"/>
    <cellStyle name="표준 2 6" xfId="881"/>
    <cellStyle name="표준 2 6 2" xfId="882"/>
    <cellStyle name="표준 2 6 2 2" xfId="883"/>
    <cellStyle name="표준 2 6 2 2 2" xfId="884"/>
    <cellStyle name="표준 2 6 2 2 2 2" xfId="885"/>
    <cellStyle name="표준 2 6 2 2 3" xfId="886"/>
    <cellStyle name="표준 2 6 2 2 3 2" xfId="887"/>
    <cellStyle name="표준 2 6 2 2 4" xfId="888"/>
    <cellStyle name="표준 2 6 2 2 5" xfId="889"/>
    <cellStyle name="표준 2 6 2 3" xfId="890"/>
    <cellStyle name="표준 2 6 2 3 2" xfId="891"/>
    <cellStyle name="표준 2 6 2 3 2 2" xfId="892"/>
    <cellStyle name="표준 2 6 2 3 3" xfId="893"/>
    <cellStyle name="표준 2 6 2 3 4" xfId="894"/>
    <cellStyle name="표준 2 6 2 4" xfId="895"/>
    <cellStyle name="표준 2 6 2 5" xfId="896"/>
    <cellStyle name="표준 2 6 3" xfId="897"/>
    <cellStyle name="표준 2 6 3 2" xfId="898"/>
    <cellStyle name="표준 2 6 3 2 2" xfId="899"/>
    <cellStyle name="표준 2 6 3 3" xfId="900"/>
    <cellStyle name="표준 2 6 3 3 2" xfId="901"/>
    <cellStyle name="표준 2 6 3 4" xfId="902"/>
    <cellStyle name="표준 2 6 3 5" xfId="903"/>
    <cellStyle name="표준 2 6 4" xfId="904"/>
    <cellStyle name="표준 2 6 4 2" xfId="905"/>
    <cellStyle name="표준 2 6 4 2 2" xfId="906"/>
    <cellStyle name="표준 2 6 4 3" xfId="907"/>
    <cellStyle name="표준 2 6 4 4" xfId="908"/>
    <cellStyle name="표준 2 6 5" xfId="909"/>
    <cellStyle name="표준 2 6 6" xfId="910"/>
    <cellStyle name="표준 2 7" xfId="911"/>
    <cellStyle name="표준 2 7 2" xfId="912"/>
    <cellStyle name="표준 2 7 2 2" xfId="913"/>
    <cellStyle name="표준 2 7 2 2 2" xfId="914"/>
    <cellStyle name="표준 2 7 2 2 2 2" xfId="915"/>
    <cellStyle name="표준 2 7 2 2 3" xfId="916"/>
    <cellStyle name="표준 2 7 2 2 3 2" xfId="917"/>
    <cellStyle name="표준 2 7 2 2 4" xfId="918"/>
    <cellStyle name="표준 2 7 2 2 5" xfId="919"/>
    <cellStyle name="표준 2 7 2 3" xfId="920"/>
    <cellStyle name="표준 2 7 2 3 2" xfId="921"/>
    <cellStyle name="표준 2 7 2 3 2 2" xfId="922"/>
    <cellStyle name="표준 2 7 2 3 3" xfId="923"/>
    <cellStyle name="표준 2 7 2 3 4" xfId="924"/>
    <cellStyle name="표준 2 7 2 4" xfId="925"/>
    <cellStyle name="표준 2 7 2 5" xfId="926"/>
    <cellStyle name="표준 2 7 3" xfId="927"/>
    <cellStyle name="표준 2 7 3 2" xfId="928"/>
    <cellStyle name="표준 2 7 3 2 2" xfId="929"/>
    <cellStyle name="표준 2 7 3 3" xfId="930"/>
    <cellStyle name="표준 2 7 3 3 2" xfId="931"/>
    <cellStyle name="표준 2 7 3 4" xfId="932"/>
    <cellStyle name="표준 2 7 3 5" xfId="933"/>
    <cellStyle name="표준 2 7 4" xfId="934"/>
    <cellStyle name="표준 2 7 4 2" xfId="935"/>
    <cellStyle name="표준 2 7 4 2 2" xfId="936"/>
    <cellStyle name="표준 2 7 4 3" xfId="937"/>
    <cellStyle name="표준 2 7 4 4" xfId="938"/>
    <cellStyle name="표준 2 7 5" xfId="939"/>
    <cellStyle name="표준 2 7 6" xfId="940"/>
    <cellStyle name="표준 2 8" xfId="941"/>
    <cellStyle name="표준 2 8 2" xfId="942"/>
    <cellStyle name="표준 2 8 2 2" xfId="943"/>
    <cellStyle name="표준 2 8 2 2 2" xfId="944"/>
    <cellStyle name="표준 2 8 2 2 2 2" xfId="945"/>
    <cellStyle name="표준 2 8 2 2 3" xfId="946"/>
    <cellStyle name="표준 2 8 2 2 3 2" xfId="947"/>
    <cellStyle name="표준 2 8 2 2 4" xfId="948"/>
    <cellStyle name="표준 2 8 2 2 5" xfId="949"/>
    <cellStyle name="표준 2 8 2 3" xfId="950"/>
    <cellStyle name="표준 2 8 2 3 2" xfId="951"/>
    <cellStyle name="표준 2 8 2 3 2 2" xfId="952"/>
    <cellStyle name="표준 2 8 2 3 3" xfId="953"/>
    <cellStyle name="표준 2 8 2 3 4" xfId="954"/>
    <cellStyle name="표준 2 8 2 4" xfId="955"/>
    <cellStyle name="표준 2 8 2 5" xfId="956"/>
    <cellStyle name="표준 2 8 3" xfId="957"/>
    <cellStyle name="표준 2 8 3 2" xfId="958"/>
    <cellStyle name="표준 2 8 3 2 2" xfId="959"/>
    <cellStyle name="표준 2 8 3 3" xfId="960"/>
    <cellStyle name="표준 2 8 3 3 2" xfId="961"/>
    <cellStyle name="표준 2 8 3 4" xfId="962"/>
    <cellStyle name="표준 2 8 3 5" xfId="963"/>
    <cellStyle name="표준 2 8 4" xfId="964"/>
    <cellStyle name="표준 2 8 4 2" xfId="965"/>
    <cellStyle name="표준 2 8 4 2 2" xfId="966"/>
    <cellStyle name="표준 2 8 4 3" xfId="967"/>
    <cellStyle name="표준 2 8 4 4" xfId="968"/>
    <cellStyle name="표준 2 8 5" xfId="969"/>
    <cellStyle name="표준 2 8 6" xfId="970"/>
    <cellStyle name="표준 2 9" xfId="971"/>
    <cellStyle name="표준 2 9 2" xfId="972"/>
    <cellStyle name="표준 2 9 2 2" xfId="973"/>
    <cellStyle name="표준 2 9 2 2 2" xfId="974"/>
    <cellStyle name="표준 2 9 2 2 2 2" xfId="975"/>
    <cellStyle name="표준 2 9 2 2 3" xfId="976"/>
    <cellStyle name="표준 2 9 2 2 3 2" xfId="977"/>
    <cellStyle name="표준 2 9 2 2 4" xfId="978"/>
    <cellStyle name="표준 2 9 2 2 5" xfId="979"/>
    <cellStyle name="표준 2 9 2 3" xfId="980"/>
    <cellStyle name="표준 2 9 2 3 2" xfId="981"/>
    <cellStyle name="표준 2 9 2 3 2 2" xfId="982"/>
    <cellStyle name="표준 2 9 2 3 3" xfId="983"/>
    <cellStyle name="표준 2 9 2 3 4" xfId="984"/>
    <cellStyle name="표준 2 9 2 4" xfId="985"/>
    <cellStyle name="표준 2 9 2 5" xfId="986"/>
    <cellStyle name="표준 2 9 3" xfId="987"/>
    <cellStyle name="표준 2 9 3 2" xfId="988"/>
    <cellStyle name="표준 2 9 3 2 2" xfId="989"/>
    <cellStyle name="표준 2 9 3 3" xfId="990"/>
    <cellStyle name="표준 2 9 3 3 2" xfId="991"/>
    <cellStyle name="표준 2 9 3 4" xfId="992"/>
    <cellStyle name="표준 2 9 3 5" xfId="993"/>
    <cellStyle name="표준 2 9 4" xfId="994"/>
    <cellStyle name="표준 2 9 4 2" xfId="995"/>
    <cellStyle name="표준 2 9 4 2 2" xfId="996"/>
    <cellStyle name="표준 2 9 4 3" xfId="997"/>
    <cellStyle name="표준 2 9 4 4" xfId="998"/>
    <cellStyle name="표준 2 9 5" xfId="999"/>
    <cellStyle name="표준 2 9 6" xfId="1000"/>
    <cellStyle name="표준 20" xfId="1001"/>
    <cellStyle name="표준 21" xfId="1002"/>
    <cellStyle name="표준 21 2" xfId="1003"/>
    <cellStyle name="표준 21 2 2" xfId="1004"/>
    <cellStyle name="표준 21 2 2 2" xfId="1005"/>
    <cellStyle name="표준 21 2 2 2 2" xfId="1006"/>
    <cellStyle name="표준 21 2 2 2 2 2" xfId="1007"/>
    <cellStyle name="표준 21 2 2 2 2 2 2" xfId="1008"/>
    <cellStyle name="표준 21 2 2 2 2 3" xfId="1009"/>
    <cellStyle name="표준 21 2 2 2 2 3 2" xfId="1010"/>
    <cellStyle name="표준 21 2 2 2 2 4" xfId="1011"/>
    <cellStyle name="표준 21 2 2 2 2 5" xfId="1012"/>
    <cellStyle name="표준 21 2 2 2 3" xfId="1013"/>
    <cellStyle name="표준 21 2 2 2 3 2" xfId="1014"/>
    <cellStyle name="표준 21 2 2 2 3 2 2" xfId="1015"/>
    <cellStyle name="표준 21 2 2 2 3 3" xfId="1016"/>
    <cellStyle name="표준 21 2 2 2 3 4" xfId="1017"/>
    <cellStyle name="표준 21 2 2 2 4" xfId="1018"/>
    <cellStyle name="표준 21 2 2 2 5" xfId="1019"/>
    <cellStyle name="표준 21 2 2 3" xfId="1020"/>
    <cellStyle name="표준 21 2 2 3 2" xfId="1021"/>
    <cellStyle name="표준 21 2 2 3 2 2" xfId="1022"/>
    <cellStyle name="표준 21 2 2 3 3" xfId="1023"/>
    <cellStyle name="표준 21 2 2 3 3 2" xfId="1024"/>
    <cellStyle name="표준 21 2 2 3 4" xfId="1025"/>
    <cellStyle name="표준 21 2 2 3 5" xfId="1026"/>
    <cellStyle name="표준 21 2 2 4" xfId="1027"/>
    <cellStyle name="표준 21 2 2 4 2" xfId="1028"/>
    <cellStyle name="표준 21 2 2 4 2 2" xfId="1029"/>
    <cellStyle name="표준 21 2 2 4 3" xfId="1030"/>
    <cellStyle name="표준 21 2 2 4 4" xfId="1031"/>
    <cellStyle name="표준 21 2 2 5" xfId="1032"/>
    <cellStyle name="표준 21 2 2 6" xfId="1033"/>
    <cellStyle name="표준 21 2 3" xfId="1034"/>
    <cellStyle name="표준 21 2 3 2" xfId="1035"/>
    <cellStyle name="표준 21 2 3 2 2" xfId="1036"/>
    <cellStyle name="표준 21 2 3 2 2 2" xfId="1037"/>
    <cellStyle name="표준 21 2 3 2 3" xfId="1038"/>
    <cellStyle name="표준 21 2 3 2 3 2" xfId="1039"/>
    <cellStyle name="표준 21 2 3 2 4" xfId="1040"/>
    <cellStyle name="표준 21 2 3 2 5" xfId="1041"/>
    <cellStyle name="표준 21 2 3 3" xfId="1042"/>
    <cellStyle name="표준 21 2 3 3 2" xfId="1043"/>
    <cellStyle name="표준 21 2 3 3 2 2" xfId="1044"/>
    <cellStyle name="표준 21 2 3 3 3" xfId="1045"/>
    <cellStyle name="표준 21 2 3 3 4" xfId="1046"/>
    <cellStyle name="표준 21 2 3 4" xfId="1047"/>
    <cellStyle name="표준 21 2 3 5" xfId="1048"/>
    <cellStyle name="표준 21 2 4" xfId="1049"/>
    <cellStyle name="표준 21 2 4 2" xfId="1050"/>
    <cellStyle name="표준 21 2 4 2 2" xfId="1051"/>
    <cellStyle name="표준 21 2 4 3" xfId="1052"/>
    <cellStyle name="표준 21 2 4 3 2" xfId="1053"/>
    <cellStyle name="표준 21 2 4 4" xfId="1054"/>
    <cellStyle name="표준 21 2 4 5" xfId="1055"/>
    <cellStyle name="표준 21 2 5" xfId="1056"/>
    <cellStyle name="표준 21 2 5 2" xfId="1057"/>
    <cellStyle name="표준 21 2 5 2 2" xfId="1058"/>
    <cellStyle name="표준 21 2 5 3" xfId="1059"/>
    <cellStyle name="표준 21 2 5 4" xfId="1060"/>
    <cellStyle name="표준 21 2 6" xfId="1061"/>
    <cellStyle name="표준 21 2 7" xfId="1062"/>
    <cellStyle name="표준 21 3" xfId="1063"/>
    <cellStyle name="표준 21 3 2" xfId="1064"/>
    <cellStyle name="표준 21 3 2 2" xfId="1065"/>
    <cellStyle name="표준 21 3 2 2 2" xfId="1066"/>
    <cellStyle name="표준 21 3 2 2 2 2" xfId="1067"/>
    <cellStyle name="표준 21 3 2 2 3" xfId="1068"/>
    <cellStyle name="표준 21 3 2 2 3 2" xfId="1069"/>
    <cellStyle name="표준 21 3 2 2 4" xfId="1070"/>
    <cellStyle name="표준 21 3 2 2 5" xfId="1071"/>
    <cellStyle name="표준 21 3 2 3" xfId="1072"/>
    <cellStyle name="표준 21 3 2 3 2" xfId="1073"/>
    <cellStyle name="표준 21 3 2 3 2 2" xfId="1074"/>
    <cellStyle name="표준 21 3 2 3 3" xfId="1075"/>
    <cellStyle name="표준 21 3 2 3 4" xfId="1076"/>
    <cellStyle name="표준 21 3 2 4" xfId="1077"/>
    <cellStyle name="표준 21 3 2 5" xfId="1078"/>
    <cellStyle name="표준 21 3 3" xfId="1079"/>
    <cellStyle name="표준 21 3 3 2" xfId="1080"/>
    <cellStyle name="표준 21 3 3 2 2" xfId="1081"/>
    <cellStyle name="표준 21 3 3 3" xfId="1082"/>
    <cellStyle name="표준 21 3 3 3 2" xfId="1083"/>
    <cellStyle name="표준 21 3 3 4" xfId="1084"/>
    <cellStyle name="표준 21 3 3 5" xfId="1085"/>
    <cellStyle name="표준 21 3 4" xfId="1086"/>
    <cellStyle name="표준 21 3 4 2" xfId="1087"/>
    <cellStyle name="표준 21 3 4 2 2" xfId="1088"/>
    <cellStyle name="표준 21 3 4 3" xfId="1089"/>
    <cellStyle name="표준 21 3 4 4" xfId="1090"/>
    <cellStyle name="표준 21 3 5" xfId="1091"/>
    <cellStyle name="표준 21 3 6" xfId="1092"/>
    <cellStyle name="표준 21 4" xfId="1093"/>
    <cellStyle name="표준 21 4 2" xfId="1094"/>
    <cellStyle name="표준 21 4 2 2" xfId="1095"/>
    <cellStyle name="표준 21 4 2 2 2" xfId="1096"/>
    <cellStyle name="표준 21 4 2 3" xfId="1097"/>
    <cellStyle name="표준 21 4 2 3 2" xfId="1098"/>
    <cellStyle name="표준 21 4 2 4" xfId="1099"/>
    <cellStyle name="표준 21 4 2 5" xfId="1100"/>
    <cellStyle name="표준 21 4 3" xfId="1101"/>
    <cellStyle name="표준 21 4 3 2" xfId="1102"/>
    <cellStyle name="표준 21 4 3 2 2" xfId="1103"/>
    <cellStyle name="표준 21 4 3 3" xfId="1104"/>
    <cellStyle name="표준 21 4 3 4" xfId="1105"/>
    <cellStyle name="표준 21 4 4" xfId="1106"/>
    <cellStyle name="표준 21 4 5" xfId="1107"/>
    <cellStyle name="표준 21 5" xfId="1108"/>
    <cellStyle name="표준 21 5 2" xfId="1109"/>
    <cellStyle name="표준 21 5 2 2" xfId="1110"/>
    <cellStyle name="표준 21 5 2 2 2" xfId="1111"/>
    <cellStyle name="표준 21 5 2 3" xfId="1112"/>
    <cellStyle name="표준 21 5 2 3 2" xfId="1113"/>
    <cellStyle name="표준 21 5 2 4" xfId="1114"/>
    <cellStyle name="표준 21 5 2 5" xfId="1115"/>
    <cellStyle name="표준 21 5 3" xfId="1116"/>
    <cellStyle name="표준 21 5 3 2" xfId="1117"/>
    <cellStyle name="표준 21 5 3 2 2" xfId="1118"/>
    <cellStyle name="표준 21 5 3 3" xfId="1119"/>
    <cellStyle name="표준 21 5 3 4" xfId="1120"/>
    <cellStyle name="표준 21 5 4" xfId="1121"/>
    <cellStyle name="표준 21 5 5" xfId="1122"/>
    <cellStyle name="표준 21 6" xfId="1123"/>
    <cellStyle name="표준 21 6 2" xfId="1124"/>
    <cellStyle name="표준 21 6 2 2" xfId="1125"/>
    <cellStyle name="표준 21 6 3" xfId="1126"/>
    <cellStyle name="표준 21 6 3 2" xfId="1127"/>
    <cellStyle name="표준 21 6 4" xfId="1128"/>
    <cellStyle name="표준 21 6 5" xfId="1129"/>
    <cellStyle name="표준 21 7" xfId="1130"/>
    <cellStyle name="표준 21 7 2" xfId="1131"/>
    <cellStyle name="표준 21 7 2 2" xfId="1132"/>
    <cellStyle name="표준 21 7 3" xfId="1133"/>
    <cellStyle name="표준 21 7 4" xfId="1134"/>
    <cellStyle name="표준 21 8" xfId="1135"/>
    <cellStyle name="표준 21 9" xfId="1136"/>
    <cellStyle name="표준 22" xfId="1137"/>
    <cellStyle name="표준 23" xfId="1138"/>
    <cellStyle name="표준 23 2" xfId="1139"/>
    <cellStyle name="표준 23 2 2" xfId="1140"/>
    <cellStyle name="표준 23 2 2 2" xfId="1141"/>
    <cellStyle name="표준 23 2 2 2 2" xfId="1142"/>
    <cellStyle name="표준 23 2 2 2 2 2" xfId="1143"/>
    <cellStyle name="표준 23 2 2 2 2 2 2" xfId="1144"/>
    <cellStyle name="표준 23 2 2 2 2 3" xfId="1145"/>
    <cellStyle name="표준 23 2 2 2 2 3 2" xfId="1146"/>
    <cellStyle name="표준 23 2 2 2 2 4" xfId="1147"/>
    <cellStyle name="표준 23 2 2 2 2 5" xfId="1148"/>
    <cellStyle name="표준 23 2 2 2 3" xfId="1149"/>
    <cellStyle name="표준 23 2 2 2 3 2" xfId="1150"/>
    <cellStyle name="표준 23 2 2 2 3 2 2" xfId="1151"/>
    <cellStyle name="표준 23 2 2 2 3 3" xfId="1152"/>
    <cellStyle name="표준 23 2 2 2 3 4" xfId="1153"/>
    <cellStyle name="표준 23 2 2 2 4" xfId="1154"/>
    <cellStyle name="표준 23 2 2 2 5" xfId="1155"/>
    <cellStyle name="표준 23 2 2 3" xfId="1156"/>
    <cellStyle name="표준 23 2 2 3 2" xfId="1157"/>
    <cellStyle name="표준 23 2 2 3 2 2" xfId="1158"/>
    <cellStyle name="표준 23 2 2 3 3" xfId="1159"/>
    <cellStyle name="표준 23 2 2 3 3 2" xfId="1160"/>
    <cellStyle name="표준 23 2 2 3 4" xfId="1161"/>
    <cellStyle name="표준 23 2 2 3 5" xfId="1162"/>
    <cellStyle name="표준 23 2 2 4" xfId="1163"/>
    <cellStyle name="표준 23 2 2 4 2" xfId="1164"/>
    <cellStyle name="표준 23 2 2 4 2 2" xfId="1165"/>
    <cellStyle name="표준 23 2 2 4 3" xfId="1166"/>
    <cellStyle name="표준 23 2 2 4 4" xfId="1167"/>
    <cellStyle name="표준 23 2 2 5" xfId="1168"/>
    <cellStyle name="표준 23 2 2 6" xfId="1169"/>
    <cellStyle name="표준 23 2 3" xfId="1170"/>
    <cellStyle name="표준 23 2 3 2" xfId="1171"/>
    <cellStyle name="표준 23 2 3 2 2" xfId="1172"/>
    <cellStyle name="표준 23 2 3 2 2 2" xfId="1173"/>
    <cellStyle name="표준 23 2 3 2 3" xfId="1174"/>
    <cellStyle name="표준 23 2 3 2 3 2" xfId="1175"/>
    <cellStyle name="표준 23 2 3 2 4" xfId="1176"/>
    <cellStyle name="표준 23 2 3 2 5" xfId="1177"/>
    <cellStyle name="표준 23 2 3 3" xfId="1178"/>
    <cellStyle name="표준 23 2 3 3 2" xfId="1179"/>
    <cellStyle name="표준 23 2 3 3 2 2" xfId="1180"/>
    <cellStyle name="표준 23 2 3 3 3" xfId="1181"/>
    <cellStyle name="표준 23 2 3 3 4" xfId="1182"/>
    <cellStyle name="표준 23 2 3 4" xfId="1183"/>
    <cellStyle name="표준 23 2 3 5" xfId="1184"/>
    <cellStyle name="표준 23 2 4" xfId="1185"/>
    <cellStyle name="표준 23 2 4 2" xfId="1186"/>
    <cellStyle name="표준 23 2 4 2 2" xfId="1187"/>
    <cellStyle name="표준 23 2 4 3" xfId="1188"/>
    <cellStyle name="표준 23 2 4 3 2" xfId="1189"/>
    <cellStyle name="표준 23 2 4 4" xfId="1190"/>
    <cellStyle name="표준 23 2 4 5" xfId="1191"/>
    <cellStyle name="표준 23 2 5" xfId="1192"/>
    <cellStyle name="표준 23 2 5 2" xfId="1193"/>
    <cellStyle name="표준 23 2 5 2 2" xfId="1194"/>
    <cellStyle name="표준 23 2 5 3" xfId="1195"/>
    <cellStyle name="표준 23 2 5 4" xfId="1196"/>
    <cellStyle name="표준 23 2 6" xfId="1197"/>
    <cellStyle name="표준 23 2 7" xfId="1198"/>
    <cellStyle name="표준 23 3" xfId="1199"/>
    <cellStyle name="표준 23 3 2" xfId="1200"/>
    <cellStyle name="표준 23 3 2 2" xfId="1201"/>
    <cellStyle name="표준 23 3 2 2 2" xfId="1202"/>
    <cellStyle name="표준 23 3 2 2 2 2" xfId="1203"/>
    <cellStyle name="표준 23 3 2 2 3" xfId="1204"/>
    <cellStyle name="표준 23 3 2 2 3 2" xfId="1205"/>
    <cellStyle name="표준 23 3 2 2 4" xfId="1206"/>
    <cellStyle name="표준 23 3 2 2 5" xfId="1207"/>
    <cellStyle name="표준 23 3 2 3" xfId="1208"/>
    <cellStyle name="표준 23 3 2 3 2" xfId="1209"/>
    <cellStyle name="표준 23 3 2 3 2 2" xfId="1210"/>
    <cellStyle name="표준 23 3 2 3 3" xfId="1211"/>
    <cellStyle name="표준 23 3 2 3 4" xfId="1212"/>
    <cellStyle name="표준 23 3 2 4" xfId="1213"/>
    <cellStyle name="표준 23 3 2 5" xfId="1214"/>
    <cellStyle name="표준 23 3 3" xfId="1215"/>
    <cellStyle name="표준 23 3 3 2" xfId="1216"/>
    <cellStyle name="표준 23 3 3 2 2" xfId="1217"/>
    <cellStyle name="표준 23 3 3 3" xfId="1218"/>
    <cellStyle name="표준 23 3 3 3 2" xfId="1219"/>
    <cellStyle name="표준 23 3 3 4" xfId="1220"/>
    <cellStyle name="표준 23 3 3 5" xfId="1221"/>
    <cellStyle name="표준 23 3 4" xfId="1222"/>
    <cellStyle name="표준 23 3 4 2" xfId="1223"/>
    <cellStyle name="표준 23 3 4 2 2" xfId="1224"/>
    <cellStyle name="표준 23 3 4 3" xfId="1225"/>
    <cellStyle name="표준 23 3 4 4" xfId="1226"/>
    <cellStyle name="표준 23 3 5" xfId="1227"/>
    <cellStyle name="표준 23 3 6" xfId="1228"/>
    <cellStyle name="표준 23 4" xfId="1229"/>
    <cellStyle name="표준 23 4 2" xfId="1230"/>
    <cellStyle name="표준 23 4 2 2" xfId="1231"/>
    <cellStyle name="표준 23 4 2 2 2" xfId="1232"/>
    <cellStyle name="표준 23 4 2 3" xfId="1233"/>
    <cellStyle name="표준 23 4 2 3 2" xfId="1234"/>
    <cellStyle name="표준 23 4 2 4" xfId="1235"/>
    <cellStyle name="표준 23 4 2 5" xfId="1236"/>
    <cellStyle name="표준 23 4 3" xfId="1237"/>
    <cellStyle name="표준 23 4 3 2" xfId="1238"/>
    <cellStyle name="표준 23 4 3 2 2" xfId="1239"/>
    <cellStyle name="표준 23 4 3 3" xfId="1240"/>
    <cellStyle name="표준 23 4 3 4" xfId="1241"/>
    <cellStyle name="표준 23 4 4" xfId="1242"/>
    <cellStyle name="표준 23 4 5" xfId="1243"/>
    <cellStyle name="표준 23 5" xfId="1244"/>
    <cellStyle name="표준 23 5 2" xfId="1245"/>
    <cellStyle name="표준 23 5 2 2" xfId="1246"/>
    <cellStyle name="표준 23 5 2 2 2" xfId="1247"/>
    <cellStyle name="표준 23 5 2 3" xfId="1248"/>
    <cellStyle name="표준 23 5 2 3 2" xfId="1249"/>
    <cellStyle name="표준 23 5 2 4" xfId="1250"/>
    <cellStyle name="표준 23 5 2 5" xfId="1251"/>
    <cellStyle name="표준 23 5 3" xfId="1252"/>
    <cellStyle name="표준 23 5 3 2" xfId="1253"/>
    <cellStyle name="표준 23 5 3 2 2" xfId="1254"/>
    <cellStyle name="표준 23 5 3 3" xfId="1255"/>
    <cellStyle name="표준 23 5 3 4" xfId="1256"/>
    <cellStyle name="표준 23 5 4" xfId="1257"/>
    <cellStyle name="표준 23 5 5" xfId="1258"/>
    <cellStyle name="표준 23 6" xfId="1259"/>
    <cellStyle name="표준 23 6 2" xfId="1260"/>
    <cellStyle name="표준 23 6 2 2" xfId="1261"/>
    <cellStyle name="표준 23 6 3" xfId="1262"/>
    <cellStyle name="표준 23 6 3 2" xfId="1263"/>
    <cellStyle name="표준 23 6 4" xfId="1264"/>
    <cellStyle name="표준 23 6 5" xfId="1265"/>
    <cellStyle name="표준 23 7" xfId="1266"/>
    <cellStyle name="표준 23 7 2" xfId="1267"/>
    <cellStyle name="표준 23 7 2 2" xfId="1268"/>
    <cellStyle name="표준 23 7 3" xfId="1269"/>
    <cellStyle name="표준 23 7 4" xfId="1270"/>
    <cellStyle name="표준 23 8" xfId="1271"/>
    <cellStyle name="표준 23 9" xfId="1272"/>
    <cellStyle name="표준 24" xfId="1273"/>
    <cellStyle name="표준 24 2" xfId="1274"/>
    <cellStyle name="표준 24 3" xfId="1275"/>
    <cellStyle name="표준 24 3 2" xfId="1276"/>
    <cellStyle name="표준 24 3 2 2" xfId="1277"/>
    <cellStyle name="표준 24 3 2 2 2" xfId="1278"/>
    <cellStyle name="표준 24 3 2 3" xfId="1279"/>
    <cellStyle name="표준 24 3 2 3 2" xfId="1280"/>
    <cellStyle name="표준 24 3 2 4" xfId="1281"/>
    <cellStyle name="표준 24 3 2 5" xfId="1282"/>
    <cellStyle name="표준 24 3 3" xfId="1283"/>
    <cellStyle name="표준 24 3 3 2" xfId="1284"/>
    <cellStyle name="표준 24 3 3 2 2" xfId="1285"/>
    <cellStyle name="표준 24 3 3 3" xfId="1286"/>
    <cellStyle name="표준 24 3 3 4" xfId="1287"/>
    <cellStyle name="표준 24 3 4" xfId="1288"/>
    <cellStyle name="표준 24 3 5" xfId="1289"/>
    <cellStyle name="표준 24 4" xfId="1290"/>
    <cellStyle name="표준 24 4 2" xfId="1291"/>
    <cellStyle name="표준 24 4 2 2" xfId="1292"/>
    <cellStyle name="표준 24 4 2 2 2" xfId="1293"/>
    <cellStyle name="표준 24 4 2 3" xfId="1294"/>
    <cellStyle name="표준 24 4 2 3 2" xfId="1295"/>
    <cellStyle name="표준 24 4 2 4" xfId="1296"/>
    <cellStyle name="표준 24 4 2 5" xfId="1297"/>
    <cellStyle name="표준 24 4 3" xfId="1298"/>
    <cellStyle name="표준 24 4 3 2" xfId="1299"/>
    <cellStyle name="표준 24 4 3 2 2" xfId="1300"/>
    <cellStyle name="표준 24 4 3 3" xfId="1301"/>
    <cellStyle name="표준 24 4 3 4" xfId="1302"/>
    <cellStyle name="표준 24 4 4" xfId="1303"/>
    <cellStyle name="표준 24 4 5" xfId="1304"/>
    <cellStyle name="표준 24 5" xfId="1305"/>
    <cellStyle name="표준 24 5 2" xfId="1306"/>
    <cellStyle name="표준 24 5 2 2" xfId="1307"/>
    <cellStyle name="표준 24 5 3" xfId="1308"/>
    <cellStyle name="표준 24 5 3 2" xfId="1309"/>
    <cellStyle name="표준 24 5 4" xfId="1310"/>
    <cellStyle name="표준 24 5 5" xfId="1311"/>
    <cellStyle name="표준 24 6" xfId="1312"/>
    <cellStyle name="표준 24 6 2" xfId="1313"/>
    <cellStyle name="표준 24 6 2 2" xfId="1314"/>
    <cellStyle name="표준 24 6 3" xfId="1315"/>
    <cellStyle name="표준 24 6 4" xfId="1316"/>
    <cellStyle name="표준 24 7" xfId="1317"/>
    <cellStyle name="표준 24 8" xfId="1318"/>
    <cellStyle name="표준 25" xfId="1319"/>
    <cellStyle name="표준 26" xfId="1320"/>
    <cellStyle name="표준 27" xfId="1321"/>
    <cellStyle name="표준 28" xfId="1322"/>
    <cellStyle name="표준 29" xfId="1323"/>
    <cellStyle name="표준 3" xfId="1324"/>
    <cellStyle name="표준 3 10" xfId="1325"/>
    <cellStyle name="표준 3 2" xfId="1326"/>
    <cellStyle name="표준 3 3" xfId="1327"/>
    <cellStyle name="표준 3 3 2" xfId="1328"/>
    <cellStyle name="표준 3 3 2 2" xfId="1329"/>
    <cellStyle name="표준 3 3 2 2 2" xfId="1330"/>
    <cellStyle name="표준 3 3 2 2 2 2" xfId="1331"/>
    <cellStyle name="표준 3 3 2 2 2 2 2" xfId="1332"/>
    <cellStyle name="표준 3 3 2 2 2 3" xfId="1333"/>
    <cellStyle name="표준 3 3 2 2 2 3 2" xfId="1334"/>
    <cellStyle name="표준 3 3 2 2 2 4" xfId="1335"/>
    <cellStyle name="표준 3 3 2 2 2 5" xfId="1336"/>
    <cellStyle name="표준 3 3 2 2 3" xfId="1337"/>
    <cellStyle name="표준 3 3 2 2 3 2" xfId="1338"/>
    <cellStyle name="표준 3 3 2 2 3 2 2" xfId="1339"/>
    <cellStyle name="표준 3 3 2 2 3 3" xfId="1340"/>
    <cellStyle name="표준 3 3 2 2 3 4" xfId="1341"/>
    <cellStyle name="표준 3 3 2 2 4" xfId="1342"/>
    <cellStyle name="표준 3 3 2 2 5" xfId="1343"/>
    <cellStyle name="표준 3 3 2 3" xfId="1344"/>
    <cellStyle name="표준 3 3 2 3 2" xfId="1345"/>
    <cellStyle name="표준 3 3 2 3 2 2" xfId="1346"/>
    <cellStyle name="표준 3 3 2 3 3" xfId="1347"/>
    <cellStyle name="표준 3 3 2 3 3 2" xfId="1348"/>
    <cellStyle name="표준 3 3 2 3 4" xfId="1349"/>
    <cellStyle name="표준 3 3 2 3 5" xfId="1350"/>
    <cellStyle name="표준 3 3 2 4" xfId="1351"/>
    <cellStyle name="표준 3 3 2 4 2" xfId="1352"/>
    <cellStyle name="표준 3 3 2 4 2 2" xfId="1353"/>
    <cellStyle name="표준 3 3 2 4 3" xfId="1354"/>
    <cellStyle name="표준 3 3 2 4 4" xfId="1355"/>
    <cellStyle name="표준 3 3 2 5" xfId="1356"/>
    <cellStyle name="표준 3 3 2 6" xfId="1357"/>
    <cellStyle name="표준 3 3 3" xfId="1358"/>
    <cellStyle name="표준 3 3 3 2" xfId="1359"/>
    <cellStyle name="표준 3 3 3 2 2" xfId="1360"/>
    <cellStyle name="표준 3 3 3 2 2 2" xfId="1361"/>
    <cellStyle name="표준 3 3 3 2 3" xfId="1362"/>
    <cellStyle name="표준 3 3 3 2 3 2" xfId="1363"/>
    <cellStyle name="표준 3 3 3 2 4" xfId="1364"/>
    <cellStyle name="표준 3 3 3 2 5" xfId="1365"/>
    <cellStyle name="표준 3 3 3 3" xfId="1366"/>
    <cellStyle name="표준 3 3 3 3 2" xfId="1367"/>
    <cellStyle name="표준 3 3 3 3 2 2" xfId="1368"/>
    <cellStyle name="표준 3 3 3 3 3" xfId="1369"/>
    <cellStyle name="표준 3 3 3 3 4" xfId="1370"/>
    <cellStyle name="표준 3 3 3 4" xfId="1371"/>
    <cellStyle name="표준 3 3 3 5" xfId="1372"/>
    <cellStyle name="표준 3 3 4" xfId="1373"/>
    <cellStyle name="표준 3 3 4 2" xfId="1374"/>
    <cellStyle name="표준 3 3 4 2 2" xfId="1375"/>
    <cellStyle name="표준 3 3 4 3" xfId="1376"/>
    <cellStyle name="표준 3 3 4 3 2" xfId="1377"/>
    <cellStyle name="표준 3 3 4 4" xfId="1378"/>
    <cellStyle name="표준 3 3 4 5" xfId="1379"/>
    <cellStyle name="표준 3 3 5" xfId="1380"/>
    <cellStyle name="표준 3 3 5 2" xfId="1381"/>
    <cellStyle name="표준 3 3 5 2 2" xfId="1382"/>
    <cellStyle name="표준 3 3 5 3" xfId="1383"/>
    <cellStyle name="표준 3 3 5 4" xfId="1384"/>
    <cellStyle name="표준 3 3 6" xfId="1385"/>
    <cellStyle name="표준 3 3 7" xfId="1386"/>
    <cellStyle name="표준 3 4" xfId="1387"/>
    <cellStyle name="표준 3 4 2" xfId="1388"/>
    <cellStyle name="표준 3 4 2 2" xfId="1389"/>
    <cellStyle name="표준 3 4 2 2 2" xfId="1390"/>
    <cellStyle name="표준 3 4 2 2 2 2" xfId="1391"/>
    <cellStyle name="표준 3 4 2 2 3" xfId="1392"/>
    <cellStyle name="표준 3 4 2 2 3 2" xfId="1393"/>
    <cellStyle name="표준 3 4 2 2 4" xfId="1394"/>
    <cellStyle name="표준 3 4 2 2 5" xfId="1395"/>
    <cellStyle name="표준 3 4 2 3" xfId="1396"/>
    <cellStyle name="표준 3 4 2 3 2" xfId="1397"/>
    <cellStyle name="표준 3 4 2 3 2 2" xfId="1398"/>
    <cellStyle name="표준 3 4 2 3 3" xfId="1399"/>
    <cellStyle name="표준 3 4 2 3 4" xfId="1400"/>
    <cellStyle name="표준 3 4 2 4" xfId="1401"/>
    <cellStyle name="표준 3 4 2 5" xfId="1402"/>
    <cellStyle name="표준 3 4 3" xfId="1403"/>
    <cellStyle name="표준 3 4 3 2" xfId="1404"/>
    <cellStyle name="표준 3 4 3 2 2" xfId="1405"/>
    <cellStyle name="표준 3 4 3 3" xfId="1406"/>
    <cellStyle name="표준 3 4 3 3 2" xfId="1407"/>
    <cellStyle name="표준 3 4 3 4" xfId="1408"/>
    <cellStyle name="표준 3 4 3 5" xfId="1409"/>
    <cellStyle name="표준 3 4 4" xfId="1410"/>
    <cellStyle name="표준 3 4 4 2" xfId="1411"/>
    <cellStyle name="표준 3 4 4 2 2" xfId="1412"/>
    <cellStyle name="표준 3 4 4 3" xfId="1413"/>
    <cellStyle name="표준 3 4 4 4" xfId="1414"/>
    <cellStyle name="표준 3 4 5" xfId="1415"/>
    <cellStyle name="표준 3 4 6" xfId="1416"/>
    <cellStyle name="표준 3 5" xfId="1417"/>
    <cellStyle name="표준 3 5 2" xfId="1418"/>
    <cellStyle name="표준 3 5 2 2" xfId="1419"/>
    <cellStyle name="표준 3 5 2 2 2" xfId="1420"/>
    <cellStyle name="표준 3 5 2 3" xfId="1421"/>
    <cellStyle name="표준 3 5 2 3 2" xfId="1422"/>
    <cellStyle name="표준 3 5 2 4" xfId="1423"/>
    <cellStyle name="표준 3 5 2 5" xfId="1424"/>
    <cellStyle name="표준 3 5 3" xfId="1425"/>
    <cellStyle name="표준 3 5 3 2" xfId="1426"/>
    <cellStyle name="표준 3 5 3 2 2" xfId="1427"/>
    <cellStyle name="표준 3 5 3 3" xfId="1428"/>
    <cellStyle name="표준 3 5 3 4" xfId="1429"/>
    <cellStyle name="표준 3 5 4" xfId="1430"/>
    <cellStyle name="표준 3 5 5" xfId="1431"/>
    <cellStyle name="표준 3 6" xfId="1432"/>
    <cellStyle name="표준 3 6 2" xfId="1433"/>
    <cellStyle name="표준 3 6 2 2" xfId="1434"/>
    <cellStyle name="표준 3 6 2 2 2" xfId="1435"/>
    <cellStyle name="표준 3 6 2 3" xfId="1436"/>
    <cellStyle name="표준 3 6 2 3 2" xfId="1437"/>
    <cellStyle name="표준 3 6 2 4" xfId="1438"/>
    <cellStyle name="표준 3 6 2 5" xfId="1439"/>
    <cellStyle name="표준 3 6 3" xfId="1440"/>
    <cellStyle name="표준 3 6 3 2" xfId="1441"/>
    <cellStyle name="표준 3 6 3 2 2" xfId="1442"/>
    <cellStyle name="표준 3 6 3 3" xfId="1443"/>
    <cellStyle name="표준 3 6 3 4" xfId="1444"/>
    <cellStyle name="표준 3 6 4" xfId="1445"/>
    <cellStyle name="표준 3 6 5" xfId="1446"/>
    <cellStyle name="표준 3 7" xfId="1447"/>
    <cellStyle name="표준 3 7 2" xfId="1448"/>
    <cellStyle name="표준 3 7 2 2" xfId="1449"/>
    <cellStyle name="표준 3 7 3" xfId="1450"/>
    <cellStyle name="표준 3 7 3 2" xfId="1451"/>
    <cellStyle name="표준 3 7 4" xfId="1452"/>
    <cellStyle name="표준 3 7 5" xfId="1453"/>
    <cellStyle name="표준 3 8" xfId="1454"/>
    <cellStyle name="표준 3 8 2" xfId="1455"/>
    <cellStyle name="표준 3 8 2 2" xfId="1456"/>
    <cellStyle name="표준 3 8 3" xfId="1457"/>
    <cellStyle name="표준 3 8 4" xfId="1458"/>
    <cellStyle name="표준 3 9" xfId="1459"/>
    <cellStyle name="표준 3_경영성과보고서(10_02)_수정후" xfId="1460"/>
    <cellStyle name="표준 30" xfId="1461"/>
    <cellStyle name="표준 31" xfId="1462"/>
    <cellStyle name="표준 32" xfId="1463"/>
    <cellStyle name="표준 33" xfId="1464"/>
    <cellStyle name="표준 34" xfId="1465"/>
    <cellStyle name="표준 35" xfId="1466"/>
    <cellStyle name="표준 36" xfId="1467"/>
    <cellStyle name="표준 37" xfId="1468"/>
    <cellStyle name="표준 38" xfId="1469"/>
    <cellStyle name="표준 39" xfId="1470"/>
    <cellStyle name="표준 4" xfId="1471"/>
    <cellStyle name="표준 4 2" xfId="1472"/>
    <cellStyle name="표준 40" xfId="1473"/>
    <cellStyle name="표준 41" xfId="1474"/>
    <cellStyle name="표준 42" xfId="1475"/>
    <cellStyle name="표준 43" xfId="1476"/>
    <cellStyle name="표준 44" xfId="1477"/>
    <cellStyle name="표준 45" xfId="1478"/>
    <cellStyle name="표준 46" xfId="1479"/>
    <cellStyle name="표준 47" xfId="1480"/>
    <cellStyle name="표준 48" xfId="1481"/>
    <cellStyle name="표준 49" xfId="1482"/>
    <cellStyle name="표준 5" xfId="1483"/>
    <cellStyle name="표준 5 2" xfId="1484"/>
    <cellStyle name="표준 50" xfId="1485"/>
    <cellStyle name="표준 51" xfId="1486"/>
    <cellStyle name="표준 51 2" xfId="1487"/>
    <cellStyle name="표준 51 2 2" xfId="1488"/>
    <cellStyle name="표준 51 2 2 2" xfId="1489"/>
    <cellStyle name="표준 51 2 2 2 2" xfId="1490"/>
    <cellStyle name="표준 51 2 2 3" xfId="1491"/>
    <cellStyle name="표준 51 2 2 3 2" xfId="1492"/>
    <cellStyle name="표준 51 2 2 4" xfId="1493"/>
    <cellStyle name="표준 51 2 2 5" xfId="1494"/>
    <cellStyle name="표준 51 2 3" xfId="1495"/>
    <cellStyle name="표준 51 2 3 2" xfId="1496"/>
    <cellStyle name="표준 51 2 3 2 2" xfId="1497"/>
    <cellStyle name="표준 51 2 3 3" xfId="1498"/>
    <cellStyle name="표준 51 2 3 4" xfId="1499"/>
    <cellStyle name="표준 51 2 4" xfId="1500"/>
    <cellStyle name="표준 51 2 5" xfId="1501"/>
    <cellStyle name="표준 51 3" xfId="1502"/>
    <cellStyle name="표준 51 3 2" xfId="1503"/>
    <cellStyle name="표준 51 3 2 2" xfId="1504"/>
    <cellStyle name="표준 51 3 3" xfId="1505"/>
    <cellStyle name="표준 51 3 3 2" xfId="1506"/>
    <cellStyle name="표준 51 3 4" xfId="1507"/>
    <cellStyle name="표준 51 3 5" xfId="1508"/>
    <cellStyle name="표준 51 4" xfId="1509"/>
    <cellStyle name="표준 51 4 2" xfId="1510"/>
    <cellStyle name="표준 51 4 2 2" xfId="1511"/>
    <cellStyle name="표준 51 4 3" xfId="1512"/>
    <cellStyle name="표준 51 4 4" xfId="1513"/>
    <cellStyle name="표준 51 5" xfId="1514"/>
    <cellStyle name="표준 51 6" xfId="1515"/>
    <cellStyle name="표준 52" xfId="1516"/>
    <cellStyle name="표준 52 2" xfId="1517"/>
    <cellStyle name="표준 52 2 2" xfId="1518"/>
    <cellStyle name="표준 52 2 2 2" xfId="1519"/>
    <cellStyle name="표준 52 2 2 2 2" xfId="1520"/>
    <cellStyle name="표준 52 2 2 3" xfId="1521"/>
    <cellStyle name="표준 52 2 2 3 2" xfId="1522"/>
    <cellStyle name="표준 52 2 2 4" xfId="1523"/>
    <cellStyle name="표준 52 2 2 5" xfId="1524"/>
    <cellStyle name="표준 52 2 3" xfId="1525"/>
    <cellStyle name="표준 52 2 3 2" xfId="1526"/>
    <cellStyle name="표준 52 2 3 2 2" xfId="1527"/>
    <cellStyle name="표준 52 2 3 3" xfId="1528"/>
    <cellStyle name="표준 52 2 3 4" xfId="1529"/>
    <cellStyle name="표준 52 2 4" xfId="1530"/>
    <cellStyle name="표준 52 2 5" xfId="1531"/>
    <cellStyle name="표준 52 3" xfId="1532"/>
    <cellStyle name="표준 52 3 2" xfId="1533"/>
    <cellStyle name="표준 52 3 2 2" xfId="1534"/>
    <cellStyle name="표준 52 3 3" xfId="1535"/>
    <cellStyle name="표준 52 3 3 2" xfId="1536"/>
    <cellStyle name="표준 52 3 4" xfId="1537"/>
    <cellStyle name="표준 52 3 5" xfId="1538"/>
    <cellStyle name="표준 52 4" xfId="1539"/>
    <cellStyle name="표준 52 4 2" xfId="1540"/>
    <cellStyle name="표준 52 4 2 2" xfId="1541"/>
    <cellStyle name="표준 52 4 3" xfId="1542"/>
    <cellStyle name="표준 52 4 4" xfId="1543"/>
    <cellStyle name="표준 52 5" xfId="1544"/>
    <cellStyle name="표준 52 6" xfId="1545"/>
    <cellStyle name="표준 53" xfId="1546"/>
    <cellStyle name="표준 53 2" xfId="1547"/>
    <cellStyle name="표준 53 2 2" xfId="1548"/>
    <cellStyle name="표준 53 2 2 2" xfId="1549"/>
    <cellStyle name="표준 53 2 2 2 2" xfId="1550"/>
    <cellStyle name="표준 53 2 2 3" xfId="1551"/>
    <cellStyle name="표준 53 2 2 3 2" xfId="1552"/>
    <cellStyle name="표준 53 2 2 4" xfId="1553"/>
    <cellStyle name="표준 53 2 2 5" xfId="1554"/>
    <cellStyle name="표준 53 2 3" xfId="1555"/>
    <cellStyle name="표준 53 2 3 2" xfId="1556"/>
    <cellStyle name="표준 53 2 3 2 2" xfId="1557"/>
    <cellStyle name="표준 53 2 3 3" xfId="1558"/>
    <cellStyle name="표준 53 2 3 4" xfId="1559"/>
    <cellStyle name="표준 53 2 4" xfId="1560"/>
    <cellStyle name="표준 53 2 5" xfId="1561"/>
    <cellStyle name="표준 53 3" xfId="1562"/>
    <cellStyle name="표준 53 3 2" xfId="1563"/>
    <cellStyle name="표준 53 3 2 2" xfId="1564"/>
    <cellStyle name="표준 53 3 3" xfId="1565"/>
    <cellStyle name="표준 53 3 3 2" xfId="1566"/>
    <cellStyle name="표준 53 3 4" xfId="1567"/>
    <cellStyle name="표준 53 3 5" xfId="1568"/>
    <cellStyle name="표준 53 4" xfId="1569"/>
    <cellStyle name="표준 53 4 2" xfId="1570"/>
    <cellStyle name="표준 53 4 2 2" xfId="1571"/>
    <cellStyle name="표준 53 4 3" xfId="1572"/>
    <cellStyle name="표준 53 4 4" xfId="1573"/>
    <cellStyle name="표준 53 5" xfId="1574"/>
    <cellStyle name="표준 53 6" xfId="1575"/>
    <cellStyle name="표준 54" xfId="1576"/>
    <cellStyle name="표준 54 2" xfId="1577"/>
    <cellStyle name="표준 54 2 2" xfId="1578"/>
    <cellStyle name="표준 54 2 2 2" xfId="1579"/>
    <cellStyle name="표준 54 2 2 2 2" xfId="1580"/>
    <cellStyle name="표준 54 2 2 3" xfId="1581"/>
    <cellStyle name="표준 54 2 2 3 2" xfId="1582"/>
    <cellStyle name="표준 54 2 2 4" xfId="1583"/>
    <cellStyle name="표준 54 2 2 5" xfId="1584"/>
    <cellStyle name="표준 54 2 3" xfId="1585"/>
    <cellStyle name="표준 54 2 3 2" xfId="1586"/>
    <cellStyle name="표준 54 2 3 2 2" xfId="1587"/>
    <cellStyle name="표준 54 2 3 3" xfId="1588"/>
    <cellStyle name="표준 54 2 3 4" xfId="1589"/>
    <cellStyle name="표준 54 2 4" xfId="1590"/>
    <cellStyle name="표준 54 2 5" xfId="1591"/>
    <cellStyle name="표준 54 3" xfId="1592"/>
    <cellStyle name="표준 54 3 2" xfId="1593"/>
    <cellStyle name="표준 54 3 2 2" xfId="1594"/>
    <cellStyle name="표준 54 3 3" xfId="1595"/>
    <cellStyle name="표준 54 3 3 2" xfId="1596"/>
    <cellStyle name="표준 54 3 4" xfId="1597"/>
    <cellStyle name="표준 54 3 5" xfId="1598"/>
    <cellStyle name="표준 54 4" xfId="1599"/>
    <cellStyle name="표준 54 4 2" xfId="1600"/>
    <cellStyle name="표준 54 4 2 2" xfId="1601"/>
    <cellStyle name="표준 54 4 3" xfId="1602"/>
    <cellStyle name="표준 54 4 4" xfId="1603"/>
    <cellStyle name="표준 54 5" xfId="1604"/>
    <cellStyle name="표준 54 6" xfId="1605"/>
    <cellStyle name="표준 55" xfId="1606"/>
    <cellStyle name="표준 55 2" xfId="1607"/>
    <cellStyle name="표준 55 2 2" xfId="1608"/>
    <cellStyle name="표준 55 2 2 2" xfId="1609"/>
    <cellStyle name="표준 55 2 2 2 2" xfId="1610"/>
    <cellStyle name="표준 55 2 2 3" xfId="1611"/>
    <cellStyle name="표준 55 2 2 3 2" xfId="1612"/>
    <cellStyle name="표준 55 2 2 4" xfId="1613"/>
    <cellStyle name="표준 55 2 2 5" xfId="1614"/>
    <cellStyle name="표준 55 2 3" xfId="1615"/>
    <cellStyle name="표준 55 2 3 2" xfId="1616"/>
    <cellStyle name="표준 55 2 3 2 2" xfId="1617"/>
    <cellStyle name="표준 55 2 3 3" xfId="1618"/>
    <cellStyle name="표준 55 2 3 4" xfId="1619"/>
    <cellStyle name="표준 55 2 4" xfId="1620"/>
    <cellStyle name="표준 55 2 5" xfId="1621"/>
    <cellStyle name="표준 55 3" xfId="1622"/>
    <cellStyle name="표준 55 3 2" xfId="1623"/>
    <cellStyle name="표준 55 3 2 2" xfId="1624"/>
    <cellStyle name="표준 55 3 3" xfId="1625"/>
    <cellStyle name="표준 55 3 3 2" xfId="1626"/>
    <cellStyle name="표준 55 3 4" xfId="1627"/>
    <cellStyle name="표준 55 3 5" xfId="1628"/>
    <cellStyle name="표준 55 4" xfId="1629"/>
    <cellStyle name="표준 55 4 2" xfId="1630"/>
    <cellStyle name="표준 55 4 2 2" xfId="1631"/>
    <cellStyle name="표준 55 4 3" xfId="1632"/>
    <cellStyle name="표준 55 4 4" xfId="1633"/>
    <cellStyle name="표준 55 5" xfId="1634"/>
    <cellStyle name="표준 55 6" xfId="1635"/>
    <cellStyle name="표준 56" xfId="1636"/>
    <cellStyle name="표준 57" xfId="1637"/>
    <cellStyle name="표준 58" xfId="1638"/>
    <cellStyle name="표준 59" xfId="1639"/>
    <cellStyle name="표준 6" xfId="1640"/>
    <cellStyle name="표준 6 2" xfId="1641"/>
    <cellStyle name="표준 60" xfId="1642"/>
    <cellStyle name="표준 61" xfId="1643"/>
    <cellStyle name="표준 62" xfId="1644"/>
    <cellStyle name="표준 63" xfId="1645"/>
    <cellStyle name="표준 64" xfId="1646"/>
    <cellStyle name="표준 65" xfId="1647"/>
    <cellStyle name="표준 66" xfId="1648"/>
    <cellStyle name="표준 67" xfId="1649"/>
    <cellStyle name="표준 68" xfId="1650"/>
    <cellStyle name="표준 69" xfId="1651"/>
    <cellStyle name="표준 7" xfId="1652"/>
    <cellStyle name="표준 7 2" xfId="1653"/>
    <cellStyle name="표준 70" xfId="1654"/>
    <cellStyle name="표준 71" xfId="1655"/>
    <cellStyle name="표준 72" xfId="1656"/>
    <cellStyle name="표준 73" xfId="1657"/>
    <cellStyle name="표준 74" xfId="1658"/>
    <cellStyle name="표준 75" xfId="1659"/>
    <cellStyle name="표준 76" xfId="1660"/>
    <cellStyle name="표준 77" xfId="1661"/>
    <cellStyle name="표준 78" xfId="1662"/>
    <cellStyle name="표준 79" xfId="1663"/>
    <cellStyle name="표준 8" xfId="1664"/>
    <cellStyle name="표준 8 2" xfId="1665"/>
    <cellStyle name="표준 80" xfId="1666"/>
    <cellStyle name="표준 81" xfId="1667"/>
    <cellStyle name="표준 82" xfId="1668"/>
    <cellStyle name="표준 83" xfId="1669"/>
    <cellStyle name="표준 84" xfId="1670"/>
    <cellStyle name="표준 85" xfId="1671"/>
    <cellStyle name="표준 86" xfId="1672"/>
    <cellStyle name="표준 87" xfId="1673"/>
    <cellStyle name="표준 88" xfId="1674"/>
    <cellStyle name="표준 89" xfId="1675"/>
    <cellStyle name="표준 9" xfId="1676"/>
    <cellStyle name="표준 9 2" xfId="1677"/>
    <cellStyle name="표준 90" xfId="1678"/>
    <cellStyle name="표준 91" xfId="1679"/>
    <cellStyle name="표준 91 2" xfId="1680"/>
    <cellStyle name="표준 91 2 2" xfId="1681"/>
    <cellStyle name="표준 91 3" xfId="1682"/>
    <cellStyle name="표준 91 3 2" xfId="1683"/>
    <cellStyle name="표준 91 4" xfId="1684"/>
    <cellStyle name="표준 91 5" xfId="1685"/>
    <cellStyle name="표준 92" xfId="16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6:I30"/>
  <sheetViews>
    <sheetView tabSelected="1" zoomScale="85" zoomScaleNormal="85" workbookViewId="0">
      <selection activeCell="F15" sqref="F15"/>
    </sheetView>
  </sheetViews>
  <sheetFormatPr defaultRowHeight="13.5"/>
  <cols>
    <col min="1" max="16384" width="8.88671875" style="80"/>
  </cols>
  <sheetData>
    <row r="6" spans="1:9" ht="50.1" customHeight="1">
      <c r="A6" s="281" t="s">
        <v>551</v>
      </c>
      <c r="B6" s="281"/>
      <c r="C6" s="281"/>
      <c r="D6" s="281"/>
      <c r="E6" s="281"/>
      <c r="F6" s="281"/>
      <c r="G6" s="281"/>
      <c r="H6" s="281"/>
      <c r="I6" s="281"/>
    </row>
    <row r="7" spans="1:9" ht="24" customHeight="1">
      <c r="A7" s="185"/>
    </row>
    <row r="8" spans="1:9" ht="61.5">
      <c r="A8" s="282" t="s">
        <v>518</v>
      </c>
      <c r="B8" s="282"/>
      <c r="C8" s="282"/>
      <c r="D8" s="282"/>
      <c r="E8" s="282"/>
      <c r="F8" s="282"/>
      <c r="G8" s="282"/>
      <c r="H8" s="282"/>
      <c r="I8" s="282"/>
    </row>
    <row r="9" spans="1:9" ht="24" customHeight="1">
      <c r="A9" s="185"/>
    </row>
    <row r="10" spans="1:9" ht="24" customHeight="1">
      <c r="A10" s="283" t="s">
        <v>667</v>
      </c>
      <c r="B10" s="283"/>
      <c r="C10" s="283"/>
      <c r="D10" s="283"/>
      <c r="E10" s="283"/>
      <c r="F10" s="283"/>
      <c r="G10" s="283"/>
      <c r="H10" s="283"/>
      <c r="I10" s="283"/>
    </row>
    <row r="11" spans="1:9" ht="24" customHeight="1">
      <c r="A11" s="185"/>
    </row>
    <row r="12" spans="1:9" ht="24" customHeight="1">
      <c r="A12" s="284" t="s">
        <v>552</v>
      </c>
      <c r="B12" s="284"/>
      <c r="C12" s="284"/>
      <c r="D12" s="284"/>
      <c r="E12" s="284"/>
      <c r="F12" s="284"/>
      <c r="G12" s="284"/>
      <c r="H12" s="284"/>
      <c r="I12" s="284"/>
    </row>
    <row r="13" spans="1:9" ht="24" customHeight="1">
      <c r="A13" s="185"/>
    </row>
    <row r="14" spans="1:9" ht="24" customHeight="1">
      <c r="A14" s="185"/>
    </row>
    <row r="15" spans="1:9" ht="24" customHeight="1">
      <c r="A15" s="185"/>
    </row>
    <row r="16" spans="1:9" ht="24" customHeight="1">
      <c r="A16" s="185"/>
    </row>
    <row r="17" spans="1:9" ht="24" customHeight="1">
      <c r="A17" s="185"/>
    </row>
    <row r="18" spans="1:9" ht="24" customHeight="1">
      <c r="A18" s="185"/>
    </row>
    <row r="19" spans="1:9" ht="24" customHeight="1">
      <c r="A19" s="185"/>
    </row>
    <row r="20" spans="1:9" ht="24" customHeight="1">
      <c r="A20" s="185"/>
    </row>
    <row r="21" spans="1:9" ht="24" customHeight="1">
      <c r="A21" s="185"/>
    </row>
    <row r="22" spans="1:9" ht="24" customHeight="1">
      <c r="A22" s="185"/>
    </row>
    <row r="23" spans="1:9" ht="24" customHeight="1">
      <c r="A23" s="185"/>
    </row>
    <row r="24" spans="1:9" ht="24" customHeight="1">
      <c r="A24" s="185"/>
    </row>
    <row r="25" spans="1:9" ht="24" customHeight="1">
      <c r="A25" s="185"/>
    </row>
    <row r="26" spans="1:9" ht="24" customHeight="1">
      <c r="A26" s="185"/>
    </row>
    <row r="27" spans="1:9" ht="24" customHeight="1">
      <c r="A27" s="185"/>
    </row>
    <row r="28" spans="1:9" ht="24" customHeight="1">
      <c r="A28" s="185"/>
    </row>
    <row r="29" spans="1:9" ht="24" customHeight="1">
      <c r="A29" s="185"/>
    </row>
    <row r="30" spans="1:9" ht="24" customHeight="1">
      <c r="A30" s="285" t="s">
        <v>435</v>
      </c>
      <c r="B30" s="285"/>
      <c r="C30" s="285"/>
      <c r="D30" s="285"/>
      <c r="E30" s="285"/>
      <c r="F30" s="285"/>
      <c r="G30" s="285"/>
      <c r="H30" s="285"/>
      <c r="I30" s="285"/>
    </row>
  </sheetData>
  <mergeCells count="5">
    <mergeCell ref="A6:I6"/>
    <mergeCell ref="A8:I8"/>
    <mergeCell ref="A10:I10"/>
    <mergeCell ref="A12:I12"/>
    <mergeCell ref="A30:I30"/>
  </mergeCells>
  <phoneticPr fontId="3" type="noConversion"/>
  <printOptions horizontalCentered="1"/>
  <pageMargins left="0.46" right="0.54" top="0.73" bottom="0.73" header="0.42" footer="0.4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E60"/>
  <sheetViews>
    <sheetView view="pageBreakPreview" zoomScale="85" zoomScaleSheetLayoutView="85" workbookViewId="0">
      <selection sqref="A1:E1"/>
    </sheetView>
  </sheetViews>
  <sheetFormatPr defaultRowHeight="13.5"/>
  <cols>
    <col min="1" max="1" width="19.21875" customWidth="1"/>
    <col min="2" max="2" width="13.77734375" style="153" customWidth="1"/>
    <col min="3" max="3" width="17.33203125" style="153" bestFit="1" customWidth="1"/>
    <col min="4" max="4" width="13.77734375" style="153" customWidth="1"/>
    <col min="5" max="5" width="17.33203125" style="153" bestFit="1" customWidth="1"/>
  </cols>
  <sheetData>
    <row r="1" spans="1:5" ht="30" customHeight="1">
      <c r="A1" s="324" t="s">
        <v>669</v>
      </c>
      <c r="B1" s="324"/>
      <c r="C1" s="324"/>
      <c r="D1" s="324"/>
      <c r="E1" s="324"/>
    </row>
    <row r="2" spans="1:5" ht="15" customHeight="1">
      <c r="A2" s="325" t="s">
        <v>561</v>
      </c>
      <c r="B2" s="325"/>
      <c r="C2" s="325"/>
      <c r="D2" s="325"/>
      <c r="E2" s="325"/>
    </row>
    <row r="3" spans="1:5" ht="15" customHeight="1">
      <c r="A3" s="325" t="s">
        <v>519</v>
      </c>
      <c r="B3" s="325"/>
      <c r="C3" s="325"/>
      <c r="D3" s="325"/>
      <c r="E3" s="325"/>
    </row>
    <row r="4" spans="1:5" s="19" customFormat="1" ht="15" customHeight="1">
      <c r="A4" s="125" t="s">
        <v>523</v>
      </c>
      <c r="B4" s="160"/>
      <c r="C4" s="160"/>
      <c r="D4" s="160"/>
      <c r="E4" s="219" t="s">
        <v>393</v>
      </c>
    </row>
    <row r="5" spans="1:5" s="19" customFormat="1" ht="15" customHeight="1">
      <c r="A5" s="326" t="s">
        <v>57</v>
      </c>
      <c r="B5" s="323" t="s">
        <v>562</v>
      </c>
      <c r="C5" s="323"/>
      <c r="D5" s="323" t="s">
        <v>563</v>
      </c>
      <c r="E5" s="323"/>
    </row>
    <row r="6" spans="1:5" s="19" customFormat="1" ht="15" customHeight="1">
      <c r="A6" s="327"/>
      <c r="B6" s="328" t="s">
        <v>58</v>
      </c>
      <c r="C6" s="329"/>
      <c r="D6" s="328" t="s">
        <v>58</v>
      </c>
      <c r="E6" s="329"/>
    </row>
    <row r="7" spans="1:5" s="19" customFormat="1" ht="15" customHeight="1">
      <c r="A7" s="150" t="s">
        <v>59</v>
      </c>
      <c r="B7" s="151"/>
      <c r="C7" s="151"/>
      <c r="D7" s="151"/>
      <c r="E7" s="151"/>
    </row>
    <row r="8" spans="1:5" s="19" customFormat="1" ht="15" customHeight="1">
      <c r="A8" s="150" t="s">
        <v>60</v>
      </c>
      <c r="B8" s="151"/>
      <c r="C8" s="152">
        <v>366301689</v>
      </c>
      <c r="D8" s="151"/>
      <c r="E8" s="152"/>
    </row>
    <row r="9" spans="1:5" s="19" customFormat="1" ht="15" customHeight="1">
      <c r="A9" s="150" t="s">
        <v>61</v>
      </c>
      <c r="B9" s="151"/>
      <c r="C9" s="152">
        <v>366301689</v>
      </c>
      <c r="D9" s="151"/>
      <c r="E9" s="152"/>
    </row>
    <row r="10" spans="1:5" s="19" customFormat="1" ht="15" customHeight="1">
      <c r="A10" s="29" t="s">
        <v>373</v>
      </c>
      <c r="B10" s="155">
        <v>116323746</v>
      </c>
      <c r="C10" s="208"/>
      <c r="D10" s="155"/>
      <c r="E10" s="208"/>
    </row>
    <row r="11" spans="1:5" s="19" customFormat="1" ht="15" customHeight="1">
      <c r="A11" s="29" t="s">
        <v>163</v>
      </c>
      <c r="B11" s="155"/>
      <c r="C11" s="208"/>
      <c r="D11" s="155"/>
      <c r="E11" s="155"/>
    </row>
    <row r="12" spans="1:5" s="19" customFormat="1" ht="15" customHeight="1">
      <c r="A12" s="29" t="s">
        <v>62</v>
      </c>
      <c r="B12" s="155">
        <v>179044993</v>
      </c>
      <c r="C12" s="208"/>
      <c r="D12" s="155"/>
      <c r="E12" s="208"/>
    </row>
    <row r="13" spans="1:5" s="19" customFormat="1" ht="15" customHeight="1">
      <c r="A13" s="29" t="s">
        <v>469</v>
      </c>
      <c r="B13" s="155"/>
      <c r="C13" s="208"/>
      <c r="D13" s="155"/>
      <c r="E13" s="208"/>
    </row>
    <row r="14" spans="1:5" s="19" customFormat="1" ht="15" customHeight="1">
      <c r="A14" s="29" t="s">
        <v>470</v>
      </c>
      <c r="B14" s="155">
        <v>198520</v>
      </c>
      <c r="C14" s="155"/>
      <c r="D14" s="155"/>
      <c r="E14" s="155"/>
    </row>
    <row r="15" spans="1:5" s="19" customFormat="1" ht="15" customHeight="1">
      <c r="A15" s="29" t="s">
        <v>63</v>
      </c>
      <c r="B15" s="155">
        <v>70734430</v>
      </c>
      <c r="C15" s="208"/>
      <c r="D15" s="155"/>
      <c r="E15" s="208"/>
    </row>
    <row r="16" spans="1:5" s="19" customFormat="1" ht="15" customHeight="1">
      <c r="A16" s="150" t="s">
        <v>64</v>
      </c>
      <c r="B16" s="151"/>
      <c r="C16" s="152"/>
      <c r="D16" s="151"/>
      <c r="E16" s="152"/>
    </row>
    <row r="17" spans="1:5" s="226" customFormat="1" ht="15" customHeight="1">
      <c r="A17" s="150" t="s">
        <v>65</v>
      </c>
      <c r="B17" s="151"/>
      <c r="C17" s="152">
        <v>23747330720</v>
      </c>
      <c r="D17" s="151"/>
      <c r="E17" s="152"/>
    </row>
    <row r="18" spans="1:5" s="226" customFormat="1" ht="15" customHeight="1">
      <c r="A18" s="150" t="s">
        <v>66</v>
      </c>
      <c r="B18" s="151"/>
      <c r="C18" s="152">
        <v>3170000000</v>
      </c>
      <c r="D18" s="151"/>
      <c r="E18" s="152"/>
    </row>
    <row r="19" spans="1:5" s="19" customFormat="1" ht="15" customHeight="1">
      <c r="A19" s="29" t="s">
        <v>338</v>
      </c>
      <c r="B19" s="155">
        <v>3170000000</v>
      </c>
      <c r="C19" s="208"/>
      <c r="D19" s="155"/>
      <c r="E19" s="208"/>
    </row>
    <row r="20" spans="1:5" s="226" customFormat="1" ht="15" customHeight="1">
      <c r="A20" s="150" t="s">
        <v>67</v>
      </c>
      <c r="B20" s="151"/>
      <c r="C20" s="152">
        <v>20577327720</v>
      </c>
      <c r="D20" s="151"/>
      <c r="E20" s="152"/>
    </row>
    <row r="21" spans="1:5" s="19" customFormat="1" ht="15" customHeight="1">
      <c r="A21" s="29" t="s">
        <v>68</v>
      </c>
      <c r="B21" s="208">
        <v>1242944700</v>
      </c>
      <c r="C21" s="155"/>
      <c r="D21" s="208"/>
      <c r="E21" s="155"/>
    </row>
    <row r="22" spans="1:5" s="19" customFormat="1" ht="15" customHeight="1">
      <c r="A22" s="29" t="s">
        <v>69</v>
      </c>
      <c r="B22" s="208">
        <v>31478890498</v>
      </c>
      <c r="C22" s="208"/>
      <c r="D22" s="208"/>
      <c r="E22" s="208"/>
    </row>
    <row r="23" spans="1:5" s="19" customFormat="1" ht="15" customHeight="1">
      <c r="A23" s="29" t="s">
        <v>70</v>
      </c>
      <c r="B23" s="208">
        <v>12793663890</v>
      </c>
      <c r="C23" s="155"/>
      <c r="D23" s="208"/>
      <c r="E23" s="155"/>
    </row>
    <row r="24" spans="1:5" s="19" customFormat="1" ht="15" customHeight="1">
      <c r="A24" s="29" t="s">
        <v>71</v>
      </c>
      <c r="B24" s="208">
        <v>72736339</v>
      </c>
      <c r="C24" s="208"/>
      <c r="D24" s="208"/>
      <c r="E24" s="208"/>
    </row>
    <row r="25" spans="1:5" s="19" customFormat="1" ht="15" customHeight="1">
      <c r="A25" s="29" t="s">
        <v>70</v>
      </c>
      <c r="B25" s="208">
        <v>13965319</v>
      </c>
      <c r="C25" s="155"/>
      <c r="D25" s="208"/>
      <c r="E25" s="155"/>
    </row>
    <row r="26" spans="1:5" s="19" customFormat="1" ht="15" customHeight="1">
      <c r="A26" s="29" t="s">
        <v>72</v>
      </c>
      <c r="B26" s="208">
        <v>849069000</v>
      </c>
      <c r="C26" s="208"/>
      <c r="D26" s="208"/>
      <c r="E26" s="208"/>
    </row>
    <row r="27" spans="1:5" s="19" customFormat="1" ht="15" customHeight="1">
      <c r="A27" s="29" t="s">
        <v>70</v>
      </c>
      <c r="B27" s="208">
        <v>263474237</v>
      </c>
      <c r="C27" s="155"/>
      <c r="D27" s="208"/>
      <c r="E27" s="155"/>
    </row>
    <row r="28" spans="1:5" s="19" customFormat="1" ht="15" customHeight="1">
      <c r="A28" s="29" t="s">
        <v>73</v>
      </c>
      <c r="B28" s="208">
        <v>1621593662</v>
      </c>
      <c r="C28" s="208"/>
      <c r="D28" s="208"/>
      <c r="E28" s="208"/>
    </row>
    <row r="29" spans="1:5" s="19" customFormat="1" ht="15" customHeight="1">
      <c r="A29" s="29" t="s">
        <v>70</v>
      </c>
      <c r="B29" s="208">
        <v>1616803033</v>
      </c>
      <c r="C29" s="208"/>
      <c r="D29" s="208"/>
      <c r="E29" s="208"/>
    </row>
    <row r="30" spans="1:5" s="226" customFormat="1" ht="15" customHeight="1">
      <c r="A30" s="150" t="s">
        <v>74</v>
      </c>
      <c r="B30" s="152"/>
      <c r="C30" s="151">
        <v>3000</v>
      </c>
      <c r="D30" s="152"/>
      <c r="E30" s="151"/>
    </row>
    <row r="31" spans="1:5" s="19" customFormat="1" ht="15" customHeight="1">
      <c r="A31" s="29" t="s">
        <v>339</v>
      </c>
      <c r="B31" s="208">
        <v>3000</v>
      </c>
      <c r="C31" s="208"/>
      <c r="D31" s="208"/>
      <c r="E31" s="208"/>
    </row>
    <row r="32" spans="1:5" s="19" customFormat="1" ht="15" customHeight="1">
      <c r="A32" s="150" t="s">
        <v>75</v>
      </c>
      <c r="B32" s="151"/>
      <c r="C32" s="152"/>
      <c r="D32" s="151"/>
      <c r="E32" s="151"/>
    </row>
    <row r="33" spans="1:5" s="226" customFormat="1" ht="15" customHeight="1">
      <c r="A33" s="150" t="s">
        <v>76</v>
      </c>
      <c r="B33" s="151"/>
      <c r="C33" s="152">
        <v>24113632409</v>
      </c>
      <c r="D33" s="151"/>
      <c r="E33" s="151"/>
    </row>
    <row r="34" spans="1:5" s="19" customFormat="1" ht="15" customHeight="1">
      <c r="A34" s="150" t="s">
        <v>77</v>
      </c>
      <c r="B34" s="151"/>
      <c r="C34" s="152"/>
      <c r="D34" s="151"/>
      <c r="E34" s="152"/>
    </row>
    <row r="35" spans="1:5" s="19" customFormat="1" ht="15" customHeight="1">
      <c r="A35" s="150" t="s">
        <v>78</v>
      </c>
      <c r="B35" s="151"/>
      <c r="C35" s="151">
        <v>8498340</v>
      </c>
      <c r="D35" s="151"/>
      <c r="E35" s="151"/>
    </row>
    <row r="36" spans="1:5" s="19" customFormat="1" ht="15" customHeight="1">
      <c r="A36" s="29" t="s">
        <v>79</v>
      </c>
      <c r="B36" s="155">
        <v>6072100</v>
      </c>
      <c r="C36" s="208"/>
      <c r="D36" s="155"/>
      <c r="E36" s="208"/>
    </row>
    <row r="37" spans="1:5" s="19" customFormat="1" ht="15" customHeight="1">
      <c r="A37" s="29" t="s">
        <v>80</v>
      </c>
      <c r="B37" s="155">
        <v>46400</v>
      </c>
      <c r="C37" s="208"/>
      <c r="D37" s="155"/>
      <c r="E37" s="208"/>
    </row>
    <row r="38" spans="1:5" s="19" customFormat="1" ht="15" customHeight="1">
      <c r="A38" s="29" t="s">
        <v>81</v>
      </c>
      <c r="B38" s="155">
        <v>2379840</v>
      </c>
      <c r="C38" s="208"/>
      <c r="D38" s="155"/>
      <c r="E38" s="208"/>
    </row>
    <row r="39" spans="1:5" s="19" customFormat="1" ht="15" customHeight="1">
      <c r="A39" s="29" t="s">
        <v>443</v>
      </c>
      <c r="B39" s="155"/>
      <c r="C39" s="208"/>
      <c r="D39" s="155"/>
      <c r="E39" s="208"/>
    </row>
    <row r="40" spans="1:5" s="226" customFormat="1" ht="15" customHeight="1">
      <c r="A40" s="150" t="s">
        <v>82</v>
      </c>
      <c r="B40" s="151"/>
      <c r="C40" s="152">
        <v>-232566041</v>
      </c>
      <c r="D40" s="151"/>
      <c r="E40" s="152"/>
    </row>
    <row r="41" spans="1:5" s="19" customFormat="1" ht="15" customHeight="1">
      <c r="A41" s="29" t="s">
        <v>83</v>
      </c>
      <c r="B41" s="155"/>
      <c r="C41" s="208"/>
      <c r="D41" s="155"/>
      <c r="E41" s="208"/>
    </row>
    <row r="42" spans="1:5" s="19" customFormat="1" ht="15" customHeight="1">
      <c r="A42" s="29" t="s">
        <v>444</v>
      </c>
      <c r="B42" s="155"/>
      <c r="C42" s="208"/>
      <c r="D42" s="155"/>
      <c r="E42" s="208"/>
    </row>
    <row r="43" spans="1:5" s="19" customFormat="1" ht="15" customHeight="1">
      <c r="A43" s="29" t="s">
        <v>445</v>
      </c>
      <c r="B43" s="155"/>
      <c r="C43" s="208"/>
      <c r="D43" s="155"/>
      <c r="E43" s="208"/>
    </row>
    <row r="44" spans="1:5" s="19" customFormat="1" ht="15" customHeight="1">
      <c r="A44" s="29" t="s">
        <v>567</v>
      </c>
      <c r="B44" s="155">
        <v>-232566041</v>
      </c>
      <c r="C44" s="155"/>
      <c r="D44" s="155"/>
      <c r="E44" s="155"/>
    </row>
    <row r="45" spans="1:5" s="19" customFormat="1" ht="15" customHeight="1">
      <c r="A45" s="150" t="s">
        <v>84</v>
      </c>
      <c r="B45" s="151"/>
      <c r="C45" s="152">
        <v>-224067701</v>
      </c>
      <c r="D45" s="151"/>
      <c r="E45" s="152"/>
    </row>
    <row r="46" spans="1:5" s="226" customFormat="1" ht="15" customHeight="1">
      <c r="A46" s="150" t="s">
        <v>85</v>
      </c>
      <c r="B46" s="151"/>
      <c r="C46" s="152"/>
      <c r="D46" s="151"/>
      <c r="E46" s="152"/>
    </row>
    <row r="47" spans="1:5" s="19" customFormat="1" ht="15" customHeight="1">
      <c r="A47" s="150" t="s">
        <v>86</v>
      </c>
      <c r="B47" s="151"/>
      <c r="C47" s="152">
        <v>22519185356</v>
      </c>
      <c r="D47" s="151"/>
      <c r="E47" s="152"/>
    </row>
    <row r="48" spans="1:5" s="19" customFormat="1" ht="15" customHeight="1">
      <c r="A48" s="189" t="s">
        <v>446</v>
      </c>
      <c r="B48" s="151">
        <v>22519185356</v>
      </c>
      <c r="C48" s="208"/>
      <c r="D48" s="151"/>
      <c r="E48" s="208"/>
    </row>
    <row r="49" spans="1:5" s="19" customFormat="1" ht="15" customHeight="1">
      <c r="A49" s="150" t="s">
        <v>87</v>
      </c>
      <c r="B49" s="151"/>
      <c r="C49" s="151">
        <v>11671219784</v>
      </c>
      <c r="D49" s="151"/>
      <c r="E49" s="151"/>
    </row>
    <row r="50" spans="1:5" s="19" customFormat="1" ht="15" customHeight="1">
      <c r="A50" s="150" t="s">
        <v>447</v>
      </c>
      <c r="B50" s="151">
        <v>11671219784</v>
      </c>
      <c r="C50" s="151"/>
      <c r="D50" s="151"/>
      <c r="E50" s="151"/>
    </row>
    <row r="51" spans="1:5" s="19" customFormat="1" ht="15" customHeight="1">
      <c r="A51" s="150" t="s">
        <v>88</v>
      </c>
      <c r="B51" s="151"/>
      <c r="C51" s="152"/>
      <c r="D51" s="151"/>
      <c r="E51" s="152"/>
    </row>
    <row r="52" spans="1:5" s="226" customFormat="1" ht="15" customHeight="1">
      <c r="A52" s="150" t="s">
        <v>89</v>
      </c>
      <c r="B52" s="151"/>
      <c r="C52" s="152"/>
      <c r="D52" s="151"/>
      <c r="E52" s="152"/>
    </row>
    <row r="53" spans="1:5" s="226" customFormat="1" ht="15" customHeight="1">
      <c r="A53" s="150" t="s">
        <v>90</v>
      </c>
      <c r="B53" s="151"/>
      <c r="C53" s="151">
        <v>9852705030</v>
      </c>
      <c r="D53" s="151"/>
      <c r="E53" s="151"/>
    </row>
    <row r="54" spans="1:5" s="19" customFormat="1" ht="15" customHeight="1">
      <c r="A54" s="29" t="s">
        <v>91</v>
      </c>
      <c r="B54" s="155">
        <v>9852705030</v>
      </c>
      <c r="C54" s="155"/>
      <c r="D54" s="155"/>
      <c r="E54" s="155"/>
    </row>
    <row r="55" spans="1:5" s="19" customFormat="1" ht="15" customHeight="1">
      <c r="A55" s="29" t="s">
        <v>568</v>
      </c>
      <c r="B55" s="155"/>
      <c r="C55" s="155"/>
      <c r="D55" s="155"/>
      <c r="E55" s="155"/>
    </row>
    <row r="56" spans="1:5" s="19" customFormat="1" ht="15" customHeight="1">
      <c r="A56" s="150" t="s">
        <v>569</v>
      </c>
      <c r="B56" s="151"/>
      <c r="C56" s="152"/>
      <c r="D56" s="151"/>
      <c r="E56" s="152"/>
    </row>
    <row r="57" spans="1:5" s="19" customFormat="1" ht="15" customHeight="1">
      <c r="A57" s="150" t="s">
        <v>570</v>
      </c>
      <c r="B57" s="151"/>
      <c r="C57" s="152"/>
      <c r="D57" s="151"/>
      <c r="E57" s="152"/>
    </row>
    <row r="58" spans="1:5" s="226" customFormat="1" ht="12">
      <c r="A58" s="227" t="s">
        <v>93</v>
      </c>
      <c r="B58" s="228"/>
      <c r="C58" s="228">
        <v>24337700110</v>
      </c>
      <c r="D58" s="228"/>
      <c r="E58" s="228"/>
    </row>
    <row r="59" spans="1:5" s="226" customFormat="1" ht="12">
      <c r="A59" s="227" t="s">
        <v>94</v>
      </c>
      <c r="B59" s="228"/>
      <c r="C59" s="228">
        <v>24113632409</v>
      </c>
      <c r="D59" s="228"/>
      <c r="E59" s="228"/>
    </row>
    <row r="60" spans="1:5" s="19" customFormat="1" ht="12">
      <c r="B60" s="229"/>
      <c r="C60" s="229"/>
      <c r="D60" s="229"/>
      <c r="E60" s="229"/>
    </row>
  </sheetData>
  <mergeCells count="8">
    <mergeCell ref="A1:E1"/>
    <mergeCell ref="A5:A6"/>
    <mergeCell ref="B5:C5"/>
    <mergeCell ref="D5:E5"/>
    <mergeCell ref="B6:C6"/>
    <mergeCell ref="D6:E6"/>
    <mergeCell ref="A2:E2"/>
    <mergeCell ref="A3:E3"/>
  </mergeCells>
  <phoneticPr fontId="3" type="noConversion"/>
  <printOptions horizontalCentered="1"/>
  <pageMargins left="0.39370078740157483" right="0.39370078740157483" top="0.6692913385826772" bottom="0.47244094488188981" header="0.51181102362204722" footer="0.39370078740157483"/>
  <pageSetup paperSize="9" scale="84" orientation="portrait" horizontalDpi="300" verticalDpi="300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E56"/>
  <sheetViews>
    <sheetView view="pageBreakPreview" zoomScale="115" zoomScaleSheetLayoutView="115" workbookViewId="0">
      <selection activeCell="E12" sqref="E12"/>
    </sheetView>
  </sheetViews>
  <sheetFormatPr defaultRowHeight="12.75"/>
  <cols>
    <col min="1" max="1" width="21.5546875" style="112" customWidth="1"/>
    <col min="2" max="5" width="13.77734375" style="112" customWidth="1"/>
    <col min="6" max="16384" width="8.88671875" style="112"/>
  </cols>
  <sheetData>
    <row r="1" spans="1:5" ht="30" customHeight="1">
      <c r="A1" s="324" t="s">
        <v>374</v>
      </c>
      <c r="B1" s="324"/>
      <c r="C1" s="324"/>
      <c r="D1" s="324"/>
      <c r="E1" s="324"/>
    </row>
    <row r="2" spans="1:5" ht="15" customHeight="1">
      <c r="A2" s="325" t="s">
        <v>566</v>
      </c>
      <c r="B2" s="325"/>
      <c r="C2" s="325"/>
      <c r="D2" s="325"/>
      <c r="E2" s="325"/>
    </row>
    <row r="3" spans="1:5" ht="15" customHeight="1">
      <c r="A3" s="325" t="s">
        <v>520</v>
      </c>
      <c r="B3" s="325"/>
      <c r="C3" s="325"/>
      <c r="D3" s="325"/>
      <c r="E3" s="325"/>
    </row>
    <row r="4" spans="1:5" ht="15" customHeight="1">
      <c r="A4" s="161" t="s">
        <v>523</v>
      </c>
      <c r="B4" s="160"/>
      <c r="C4" s="160"/>
      <c r="D4" s="160"/>
      <c r="E4" s="162" t="s">
        <v>393</v>
      </c>
    </row>
    <row r="5" spans="1:5" ht="15" customHeight="1">
      <c r="A5" s="330" t="s">
        <v>57</v>
      </c>
      <c r="B5" s="331" t="s">
        <v>562</v>
      </c>
      <c r="C5" s="331"/>
      <c r="D5" s="331" t="s">
        <v>563</v>
      </c>
      <c r="E5" s="331"/>
    </row>
    <row r="6" spans="1:5" ht="15" customHeight="1">
      <c r="A6" s="330"/>
      <c r="B6" s="330"/>
      <c r="C6" s="330"/>
      <c r="D6" s="330"/>
      <c r="E6" s="330"/>
    </row>
    <row r="7" spans="1:5" ht="15" customHeight="1">
      <c r="A7" s="150" t="s">
        <v>95</v>
      </c>
      <c r="B7" s="2"/>
      <c r="C7" s="1">
        <f>SUM(B8:B12)</f>
        <v>32260440</v>
      </c>
      <c r="D7" s="2"/>
      <c r="E7" s="1">
        <f>SUM(D8:D12)</f>
        <v>0</v>
      </c>
    </row>
    <row r="8" spans="1:5" ht="15" customHeight="1">
      <c r="A8" s="29" t="s">
        <v>96</v>
      </c>
      <c r="B8" s="232"/>
      <c r="C8" s="233"/>
      <c r="D8" s="232"/>
      <c r="E8" s="233"/>
    </row>
    <row r="9" spans="1:5" ht="15" customHeight="1">
      <c r="A9" s="29" t="s">
        <v>97</v>
      </c>
      <c r="B9" s="232"/>
      <c r="C9" s="233"/>
      <c r="D9" s="232"/>
      <c r="E9" s="233"/>
    </row>
    <row r="10" spans="1:5" ht="15" customHeight="1">
      <c r="A10" s="29" t="s">
        <v>98</v>
      </c>
      <c r="B10" s="232"/>
      <c r="C10" s="233"/>
      <c r="D10" s="232"/>
      <c r="E10" s="233"/>
    </row>
    <row r="11" spans="1:5" ht="15" customHeight="1">
      <c r="A11" s="29" t="s">
        <v>375</v>
      </c>
      <c r="B11" s="232">
        <v>31404077</v>
      </c>
      <c r="C11" s="233"/>
      <c r="D11" s="232"/>
      <c r="E11" s="233"/>
    </row>
    <row r="12" spans="1:5" ht="15" customHeight="1">
      <c r="A12" s="29" t="s">
        <v>376</v>
      </c>
      <c r="B12" s="232">
        <v>856363</v>
      </c>
      <c r="C12" s="233"/>
      <c r="D12" s="233"/>
      <c r="E12" s="233"/>
    </row>
    <row r="13" spans="1:5" ht="15" customHeight="1">
      <c r="A13" s="150" t="s">
        <v>99</v>
      </c>
      <c r="B13" s="2"/>
      <c r="C13" s="2"/>
      <c r="D13" s="2"/>
      <c r="E13" s="2"/>
    </row>
    <row r="14" spans="1:5" ht="15" customHeight="1">
      <c r="A14" s="150" t="s">
        <v>100</v>
      </c>
      <c r="B14" s="2"/>
      <c r="C14" s="1">
        <f>C7-C13</f>
        <v>32260440</v>
      </c>
      <c r="D14" s="2"/>
      <c r="E14" s="1">
        <f>E7-E13</f>
        <v>0</v>
      </c>
    </row>
    <row r="15" spans="1:5" ht="15" customHeight="1">
      <c r="A15" s="150" t="s">
        <v>101</v>
      </c>
      <c r="B15" s="2"/>
      <c r="C15" s="1">
        <f>SUM(B16:B42)</f>
        <v>869806749</v>
      </c>
      <c r="D15" s="2"/>
      <c r="E15" s="1">
        <f>SUM(D16:D42)</f>
        <v>0</v>
      </c>
    </row>
    <row r="16" spans="1:5" ht="15" customHeight="1">
      <c r="A16" s="29" t="s">
        <v>102</v>
      </c>
      <c r="B16" s="232">
        <v>13535000</v>
      </c>
      <c r="C16" s="233"/>
      <c r="D16" s="232"/>
      <c r="E16" s="233"/>
    </row>
    <row r="17" spans="1:5" ht="15" customHeight="1">
      <c r="A17" s="29" t="s">
        <v>103</v>
      </c>
      <c r="B17" s="232"/>
      <c r="C17" s="233"/>
      <c r="D17" s="232"/>
      <c r="E17" s="233"/>
    </row>
    <row r="18" spans="1:5" ht="15" customHeight="1">
      <c r="A18" s="29" t="s">
        <v>377</v>
      </c>
      <c r="B18" s="232"/>
      <c r="C18" s="233"/>
      <c r="D18" s="232"/>
      <c r="E18" s="233"/>
    </row>
    <row r="19" spans="1:5" ht="15" customHeight="1">
      <c r="A19" s="29" t="s">
        <v>105</v>
      </c>
      <c r="B19" s="232"/>
      <c r="C19" s="233"/>
      <c r="D19" s="232"/>
      <c r="E19" s="233"/>
    </row>
    <row r="20" spans="1:5" ht="15" customHeight="1">
      <c r="A20" s="29" t="s">
        <v>106</v>
      </c>
      <c r="B20" s="232"/>
      <c r="C20" s="233"/>
      <c r="D20" s="232"/>
      <c r="E20" s="233"/>
    </row>
    <row r="21" spans="1:5" ht="15" customHeight="1">
      <c r="A21" s="29" t="s">
        <v>107</v>
      </c>
      <c r="B21" s="232"/>
      <c r="C21" s="233"/>
      <c r="D21" s="232"/>
      <c r="E21" s="233"/>
    </row>
    <row r="22" spans="1:5" ht="15" customHeight="1">
      <c r="A22" s="29" t="s">
        <v>108</v>
      </c>
      <c r="B22" s="232"/>
      <c r="C22" s="233"/>
      <c r="D22" s="232"/>
      <c r="E22" s="233"/>
    </row>
    <row r="23" spans="1:5" ht="15" customHeight="1">
      <c r="A23" s="29" t="s">
        <v>164</v>
      </c>
      <c r="B23" s="234">
        <v>24993430</v>
      </c>
      <c r="C23" s="233"/>
      <c r="D23" s="232"/>
      <c r="E23" s="233"/>
    </row>
    <row r="24" spans="1:5" ht="15" customHeight="1">
      <c r="A24" s="29" t="s">
        <v>109</v>
      </c>
      <c r="B24" s="232">
        <v>842041054</v>
      </c>
      <c r="C24" s="233"/>
      <c r="D24" s="232"/>
      <c r="E24" s="233"/>
    </row>
    <row r="25" spans="1:5" ht="15" customHeight="1">
      <c r="A25" s="29" t="s">
        <v>110</v>
      </c>
      <c r="B25" s="232"/>
      <c r="C25" s="233"/>
      <c r="D25" s="232"/>
      <c r="E25" s="233"/>
    </row>
    <row r="26" spans="1:5" ht="15" customHeight="1">
      <c r="A26" s="29" t="s">
        <v>111</v>
      </c>
      <c r="B26" s="232"/>
      <c r="C26" s="233"/>
      <c r="D26" s="232"/>
      <c r="E26" s="233"/>
    </row>
    <row r="27" spans="1:5" ht="15" customHeight="1">
      <c r="A27" s="29" t="s">
        <v>112</v>
      </c>
      <c r="B27" s="232">
        <v>9686660</v>
      </c>
      <c r="C27" s="233"/>
      <c r="D27" s="232"/>
      <c r="E27" s="233"/>
    </row>
    <row r="28" spans="1:5" ht="15" customHeight="1">
      <c r="A28" s="29" t="s">
        <v>113</v>
      </c>
      <c r="B28" s="232">
        <v>944909</v>
      </c>
      <c r="C28" s="233"/>
      <c r="D28" s="232"/>
      <c r="E28" s="233"/>
    </row>
    <row r="29" spans="1:5" ht="15" customHeight="1">
      <c r="A29" s="29" t="s">
        <v>114</v>
      </c>
      <c r="B29" s="232"/>
      <c r="C29" s="233"/>
      <c r="D29" s="232"/>
      <c r="E29" s="233"/>
    </row>
    <row r="30" spans="1:5" ht="15" customHeight="1">
      <c r="A30" s="29" t="s">
        <v>115</v>
      </c>
      <c r="B30" s="232"/>
      <c r="C30" s="233"/>
      <c r="D30" s="232"/>
      <c r="E30" s="233"/>
    </row>
    <row r="31" spans="1:5" ht="15" customHeight="1">
      <c r="A31" s="29" t="s">
        <v>116</v>
      </c>
      <c r="B31" s="232"/>
      <c r="C31" s="233"/>
      <c r="D31" s="232"/>
      <c r="E31" s="233"/>
    </row>
    <row r="32" spans="1:5" ht="15" customHeight="1">
      <c r="A32" s="29" t="s">
        <v>117</v>
      </c>
      <c r="B32" s="232"/>
      <c r="C32" s="233"/>
      <c r="D32" s="232"/>
      <c r="E32" s="233"/>
    </row>
    <row r="33" spans="1:5" ht="15" customHeight="1">
      <c r="A33" s="29" t="s">
        <v>118</v>
      </c>
      <c r="B33" s="232">
        <v>280094</v>
      </c>
      <c r="C33" s="233"/>
      <c r="D33" s="232"/>
      <c r="E33" s="233"/>
    </row>
    <row r="34" spans="1:5" ht="15" customHeight="1">
      <c r="A34" s="179" t="s">
        <v>472</v>
      </c>
      <c r="B34" s="232">
        <v>-21689615</v>
      </c>
      <c r="C34" s="233"/>
      <c r="D34" s="232"/>
      <c r="E34" s="233"/>
    </row>
    <row r="35" spans="1:5" ht="15" customHeight="1">
      <c r="A35" s="179" t="s">
        <v>452</v>
      </c>
      <c r="B35" s="232">
        <v>15217</v>
      </c>
      <c r="C35" s="233"/>
      <c r="D35" s="232"/>
      <c r="E35" s="233"/>
    </row>
    <row r="36" spans="1:5" ht="15" customHeight="1">
      <c r="A36" s="29" t="s">
        <v>119</v>
      </c>
      <c r="B36" s="232"/>
      <c r="C36" s="233"/>
      <c r="D36" s="232"/>
      <c r="E36" s="233"/>
    </row>
    <row r="37" spans="1:5" ht="15" customHeight="1">
      <c r="A37" s="29" t="s">
        <v>120</v>
      </c>
      <c r="B37" s="232"/>
      <c r="C37" s="233"/>
      <c r="D37" s="232"/>
      <c r="E37" s="233"/>
    </row>
    <row r="38" spans="1:5" ht="15" customHeight="1">
      <c r="A38" s="29" t="s">
        <v>119</v>
      </c>
      <c r="B38" s="232"/>
      <c r="C38" s="233"/>
      <c r="D38" s="232"/>
      <c r="E38" s="233"/>
    </row>
    <row r="39" spans="1:5" ht="15" customHeight="1">
      <c r="A39" s="29" t="s">
        <v>121</v>
      </c>
      <c r="B39" s="232"/>
      <c r="C39" s="233"/>
      <c r="D39" s="232"/>
      <c r="E39" s="233"/>
    </row>
    <row r="40" spans="1:5" ht="15" customHeight="1">
      <c r="A40" s="29" t="s">
        <v>120</v>
      </c>
      <c r="B40" s="232"/>
      <c r="C40" s="233"/>
      <c r="D40" s="232"/>
      <c r="E40" s="233"/>
    </row>
    <row r="41" spans="1:5" ht="15" customHeight="1">
      <c r="A41" s="29" t="s">
        <v>122</v>
      </c>
      <c r="B41" s="232"/>
      <c r="C41" s="233"/>
      <c r="D41" s="232"/>
      <c r="E41" s="233"/>
    </row>
    <row r="42" spans="1:5" ht="15" customHeight="1">
      <c r="A42" s="29" t="s">
        <v>123</v>
      </c>
      <c r="B42" s="232"/>
      <c r="C42" s="233"/>
      <c r="D42" s="232"/>
      <c r="E42" s="233"/>
    </row>
    <row r="43" spans="1:5" ht="15" customHeight="1">
      <c r="A43" s="177" t="s">
        <v>124</v>
      </c>
      <c r="B43" s="2"/>
      <c r="C43" s="178">
        <f>C15-C14</f>
        <v>837546309</v>
      </c>
      <c r="D43" s="2"/>
      <c r="E43" s="1">
        <f>E14-E15</f>
        <v>0</v>
      </c>
    </row>
    <row r="44" spans="1:5" ht="15" customHeight="1">
      <c r="A44" s="150" t="s">
        <v>125</v>
      </c>
      <c r="B44" s="2"/>
      <c r="C44" s="1">
        <f>SUM(B45:B49)</f>
        <v>263137550</v>
      </c>
      <c r="D44" s="2"/>
      <c r="E44" s="1"/>
    </row>
    <row r="45" spans="1:5" ht="15" customHeight="1">
      <c r="A45" s="29" t="s">
        <v>126</v>
      </c>
      <c r="B45" s="232">
        <v>136310000</v>
      </c>
      <c r="C45" s="233"/>
      <c r="D45" s="232"/>
      <c r="E45" s="233"/>
    </row>
    <row r="46" spans="1:5" ht="15" customHeight="1">
      <c r="A46" s="29" t="s">
        <v>657</v>
      </c>
      <c r="B46" s="232"/>
      <c r="C46" s="233"/>
      <c r="D46" s="232"/>
      <c r="E46" s="233"/>
    </row>
    <row r="47" spans="1:5" ht="15" customHeight="1">
      <c r="A47" s="29" t="s">
        <v>658</v>
      </c>
      <c r="B47" s="232"/>
      <c r="C47" s="233"/>
      <c r="D47" s="232"/>
      <c r="E47" s="233"/>
    </row>
    <row r="48" spans="1:5" ht="15" customHeight="1">
      <c r="A48" s="29" t="s">
        <v>340</v>
      </c>
      <c r="B48" s="232">
        <v>12634111</v>
      </c>
      <c r="C48" s="233"/>
      <c r="D48" s="232"/>
      <c r="E48" s="233"/>
    </row>
    <row r="49" spans="1:5" ht="15" customHeight="1">
      <c r="A49" s="29" t="s">
        <v>127</v>
      </c>
      <c r="B49" s="232">
        <v>114193439</v>
      </c>
      <c r="C49" s="233"/>
      <c r="D49" s="232"/>
      <c r="E49" s="233"/>
    </row>
    <row r="50" spans="1:5" ht="15" customHeight="1">
      <c r="A50" s="150" t="s">
        <v>128</v>
      </c>
      <c r="B50" s="2"/>
      <c r="C50" s="1">
        <f>SUM(B51:B53)</f>
        <v>0</v>
      </c>
      <c r="D50" s="2"/>
      <c r="E50" s="1"/>
    </row>
    <row r="51" spans="1:5" ht="15" customHeight="1">
      <c r="A51" s="29" t="s">
        <v>129</v>
      </c>
      <c r="B51" s="233"/>
      <c r="C51" s="233"/>
      <c r="D51" s="232"/>
      <c r="E51" s="233"/>
    </row>
    <row r="52" spans="1:5" ht="15" customHeight="1">
      <c r="A52" s="29" t="s">
        <v>165</v>
      </c>
      <c r="B52" s="232"/>
      <c r="C52" s="233"/>
      <c r="D52" s="232"/>
      <c r="E52" s="233"/>
    </row>
    <row r="53" spans="1:5" ht="15" customHeight="1">
      <c r="A53" s="29" t="s">
        <v>130</v>
      </c>
      <c r="B53" s="232"/>
      <c r="C53" s="233"/>
      <c r="D53" s="232"/>
      <c r="E53" s="233"/>
    </row>
    <row r="54" spans="1:5" ht="15" customHeight="1">
      <c r="A54" s="177" t="s">
        <v>378</v>
      </c>
      <c r="B54" s="180"/>
      <c r="C54" s="178">
        <f>C43-C44+C50</f>
        <v>574408759</v>
      </c>
      <c r="D54" s="2"/>
      <c r="E54" s="1">
        <f>E43+E44-E50</f>
        <v>0</v>
      </c>
    </row>
    <row r="55" spans="1:5" ht="15" customHeight="1">
      <c r="A55" s="177" t="s">
        <v>131</v>
      </c>
      <c r="B55" s="180"/>
      <c r="C55" s="180"/>
      <c r="D55" s="141"/>
      <c r="E55" s="142">
        <f>E54</f>
        <v>0</v>
      </c>
    </row>
    <row r="56" spans="1:5" ht="15" customHeight="1">
      <c r="A56" s="177" t="s">
        <v>379</v>
      </c>
      <c r="B56" s="180"/>
      <c r="C56" s="178">
        <f>C54</f>
        <v>574408759</v>
      </c>
      <c r="D56" s="141"/>
      <c r="E56" s="142">
        <f>E55</f>
        <v>0</v>
      </c>
    </row>
  </sheetData>
  <mergeCells count="8">
    <mergeCell ref="A1:E1"/>
    <mergeCell ref="A5:A6"/>
    <mergeCell ref="B5:C5"/>
    <mergeCell ref="D5:E5"/>
    <mergeCell ref="B6:C6"/>
    <mergeCell ref="D6:E6"/>
    <mergeCell ref="A2:E2"/>
    <mergeCell ref="A3:E3"/>
  </mergeCells>
  <phoneticPr fontId="3" type="noConversion"/>
  <printOptions horizontalCentered="1"/>
  <pageMargins left="0.39370078740157483" right="0.39370078740157483" top="0.6692913385826772" bottom="0.47244094488188981" header="0.51181102362204722" footer="0.39370078740157483"/>
  <pageSetup paperSize="9" scale="87" orientation="portrait" horizontalDpi="300" verticalDpi="300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L44"/>
  <sheetViews>
    <sheetView workbookViewId="0">
      <selection activeCell="J41" sqref="J41"/>
    </sheetView>
  </sheetViews>
  <sheetFormatPr defaultColWidth="8.77734375" defaultRowHeight="13.5"/>
  <cols>
    <col min="1" max="1" width="19.5546875" style="181" customWidth="1"/>
    <col min="2" max="4" width="15.33203125" style="181" bestFit="1" customWidth="1"/>
    <col min="5" max="5" width="14.77734375" style="181" customWidth="1"/>
    <col min="6" max="6" width="8.88671875" style="149" customWidth="1"/>
    <col min="7" max="7" width="9.33203125" style="149" bestFit="1" customWidth="1"/>
    <col min="8" max="16384" width="8.77734375" style="149"/>
  </cols>
  <sheetData>
    <row r="1" spans="1:5" ht="22.5" customHeight="1">
      <c r="A1" s="324" t="s">
        <v>669</v>
      </c>
      <c r="B1" s="324"/>
      <c r="C1" s="324"/>
      <c r="D1" s="324"/>
      <c r="E1" s="324"/>
    </row>
    <row r="2" spans="1:5" ht="14.1" customHeight="1">
      <c r="A2" s="325" t="s">
        <v>561</v>
      </c>
      <c r="B2" s="325"/>
      <c r="C2" s="325"/>
      <c r="D2" s="325"/>
      <c r="E2" s="325"/>
    </row>
    <row r="3" spans="1:5" ht="14.1" customHeight="1">
      <c r="A3" s="325" t="s">
        <v>519</v>
      </c>
      <c r="B3" s="325"/>
      <c r="C3" s="325"/>
      <c r="D3" s="325"/>
      <c r="E3" s="325"/>
    </row>
    <row r="4" spans="1:5" s="206" customFormat="1" ht="13.5" customHeight="1">
      <c r="A4" s="201" t="s">
        <v>656</v>
      </c>
      <c r="E4" s="225" t="s">
        <v>393</v>
      </c>
    </row>
    <row r="5" spans="1:5" s="160" customFormat="1" ht="18" customHeight="1">
      <c r="A5" s="330" t="s">
        <v>57</v>
      </c>
      <c r="B5" s="323" t="s">
        <v>562</v>
      </c>
      <c r="C5" s="323"/>
      <c r="D5" s="323" t="s">
        <v>563</v>
      </c>
      <c r="E5" s="323"/>
    </row>
    <row r="6" spans="1:5" s="160" customFormat="1" ht="14.1" customHeight="1">
      <c r="A6" s="330"/>
      <c r="B6" s="330" t="s">
        <v>58</v>
      </c>
      <c r="C6" s="330"/>
      <c r="D6" s="330" t="s">
        <v>58</v>
      </c>
      <c r="E6" s="330"/>
    </row>
    <row r="7" spans="1:5" s="160" customFormat="1" ht="15" customHeight="1">
      <c r="A7" s="139" t="s">
        <v>60</v>
      </c>
      <c r="B7" s="141"/>
      <c r="C7" s="220">
        <v>4233967131</v>
      </c>
      <c r="D7" s="141"/>
      <c r="E7" s="141"/>
    </row>
    <row r="8" spans="1:5" s="160" customFormat="1" ht="15" customHeight="1">
      <c r="A8" s="139" t="s">
        <v>61</v>
      </c>
      <c r="B8" s="141"/>
      <c r="C8" s="220">
        <v>4233967131</v>
      </c>
      <c r="D8" s="141"/>
      <c r="E8" s="141"/>
    </row>
    <row r="9" spans="1:5" s="160" customFormat="1" ht="15" customHeight="1">
      <c r="A9" s="138" t="s">
        <v>373</v>
      </c>
      <c r="B9" s="221">
        <v>146606930</v>
      </c>
      <c r="C9" s="221"/>
      <c r="D9" s="140"/>
      <c r="E9" s="140"/>
    </row>
    <row r="10" spans="1:5" s="160" customFormat="1" ht="15" customHeight="1">
      <c r="A10" s="138" t="s">
        <v>163</v>
      </c>
      <c r="B10" s="221">
        <v>4000000000</v>
      </c>
      <c r="C10" s="140"/>
      <c r="D10" s="140"/>
      <c r="E10" s="140"/>
    </row>
    <row r="11" spans="1:5" s="160" customFormat="1" ht="15" customHeight="1">
      <c r="A11" s="138" t="s">
        <v>62</v>
      </c>
      <c r="B11" s="221">
        <v>81832310</v>
      </c>
      <c r="C11" s="140"/>
      <c r="D11" s="140"/>
      <c r="E11" s="140"/>
    </row>
    <row r="12" spans="1:5" s="160" customFormat="1" ht="15" customHeight="1">
      <c r="A12" s="138" t="s">
        <v>470</v>
      </c>
      <c r="B12" s="221">
        <v>5508241</v>
      </c>
      <c r="C12" s="140"/>
      <c r="D12" s="140"/>
      <c r="E12" s="140"/>
    </row>
    <row r="13" spans="1:5" s="160" customFormat="1" ht="15" customHeight="1">
      <c r="A13" s="138" t="s">
        <v>63</v>
      </c>
      <c r="B13" s="221">
        <v>19650</v>
      </c>
      <c r="C13" s="140"/>
      <c r="D13" s="140"/>
      <c r="E13" s="140"/>
    </row>
    <row r="14" spans="1:5" s="223" customFormat="1" ht="15" customHeight="1">
      <c r="A14" s="139" t="s">
        <v>64</v>
      </c>
      <c r="B14" s="222"/>
      <c r="C14" s="141"/>
      <c r="D14" s="141"/>
      <c r="E14" s="141"/>
    </row>
    <row r="15" spans="1:5" s="160" customFormat="1" ht="15" customHeight="1">
      <c r="A15" s="138" t="s">
        <v>65</v>
      </c>
      <c r="B15" s="224"/>
      <c r="C15" s="140"/>
      <c r="D15" s="140"/>
      <c r="E15" s="140"/>
    </row>
    <row r="16" spans="1:5" s="160" customFormat="1" ht="15" customHeight="1">
      <c r="A16" s="138" t="s">
        <v>66</v>
      </c>
      <c r="B16" s="140"/>
      <c r="C16" s="140"/>
      <c r="D16" s="140"/>
      <c r="E16" s="140"/>
    </row>
    <row r="17" spans="1:12" s="160" customFormat="1" ht="15" customHeight="1">
      <c r="A17" s="138" t="s">
        <v>67</v>
      </c>
      <c r="B17" s="140"/>
      <c r="C17" s="221"/>
      <c r="D17" s="140"/>
      <c r="E17" s="140"/>
    </row>
    <row r="18" spans="1:12" s="160" customFormat="1" ht="15" customHeight="1">
      <c r="A18" s="138" t="s">
        <v>74</v>
      </c>
      <c r="B18" s="140"/>
      <c r="C18" s="220"/>
      <c r="D18" s="140"/>
      <c r="E18" s="140"/>
    </row>
    <row r="19" spans="1:12" s="160" customFormat="1" ht="15" customHeight="1">
      <c r="A19" s="138" t="s">
        <v>75</v>
      </c>
      <c r="B19" s="221"/>
      <c r="C19" s="220"/>
      <c r="D19" s="140"/>
      <c r="E19" s="140"/>
      <c r="L19" s="160" t="s">
        <v>471</v>
      </c>
    </row>
    <row r="20" spans="1:12" s="223" customFormat="1" ht="15" customHeight="1">
      <c r="A20" s="139" t="s">
        <v>76</v>
      </c>
      <c r="B20" s="141"/>
      <c r="C20" s="220">
        <v>4233967131</v>
      </c>
      <c r="D20" s="141"/>
      <c r="E20" s="141"/>
    </row>
    <row r="21" spans="1:12" s="223" customFormat="1" ht="15" customHeight="1">
      <c r="A21" s="139" t="s">
        <v>77</v>
      </c>
      <c r="B21" s="222"/>
      <c r="C21" s="220"/>
      <c r="D21" s="141"/>
      <c r="E21" s="141"/>
    </row>
    <row r="22" spans="1:12" s="223" customFormat="1" ht="15" customHeight="1">
      <c r="A22" s="139" t="s">
        <v>78</v>
      </c>
      <c r="B22" s="221"/>
      <c r="C22" s="220">
        <v>341863819</v>
      </c>
      <c r="D22" s="141"/>
      <c r="E22" s="141"/>
    </row>
    <row r="23" spans="1:12" s="160" customFormat="1" ht="15" customHeight="1">
      <c r="A23" s="138" t="s">
        <v>79</v>
      </c>
      <c r="B23" s="221">
        <v>97034391</v>
      </c>
      <c r="C23" s="220"/>
      <c r="D23" s="140"/>
      <c r="E23" s="140"/>
    </row>
    <row r="24" spans="1:12" s="160" customFormat="1" ht="15" customHeight="1">
      <c r="A24" s="138" t="s">
        <v>80</v>
      </c>
      <c r="B24" s="221">
        <v>3643040</v>
      </c>
      <c r="C24" s="220"/>
      <c r="D24" s="140"/>
      <c r="E24" s="140"/>
    </row>
    <row r="25" spans="1:12" s="160" customFormat="1" ht="15" customHeight="1">
      <c r="A25" s="138" t="s">
        <v>81</v>
      </c>
      <c r="B25" s="221">
        <v>67145848</v>
      </c>
      <c r="C25" s="220"/>
      <c r="D25" s="140"/>
      <c r="E25" s="140"/>
    </row>
    <row r="26" spans="1:12" s="160" customFormat="1" ht="15" customHeight="1">
      <c r="A26" s="138" t="s">
        <v>443</v>
      </c>
      <c r="B26" s="221">
        <v>174040540</v>
      </c>
      <c r="C26" s="220"/>
      <c r="D26" s="140"/>
      <c r="E26" s="140"/>
    </row>
    <row r="27" spans="1:12" s="223" customFormat="1" ht="15" customHeight="1">
      <c r="A27" s="139" t="s">
        <v>82</v>
      </c>
      <c r="B27" s="221"/>
      <c r="C27" s="220">
        <v>4811007202</v>
      </c>
      <c r="D27" s="141"/>
      <c r="E27" s="141"/>
    </row>
    <row r="28" spans="1:12" s="160" customFormat="1" ht="15" customHeight="1">
      <c r="A28" s="138" t="s">
        <v>83</v>
      </c>
      <c r="B28" s="221">
        <v>3564000000</v>
      </c>
      <c r="C28" s="220"/>
      <c r="D28" s="140"/>
      <c r="E28" s="140"/>
    </row>
    <row r="29" spans="1:12" s="160" customFormat="1" ht="15" customHeight="1">
      <c r="A29" s="138" t="s">
        <v>444</v>
      </c>
      <c r="B29" s="221">
        <v>265417314</v>
      </c>
      <c r="C29" s="220"/>
      <c r="D29" s="140"/>
      <c r="E29" s="140"/>
    </row>
    <row r="30" spans="1:12" s="160" customFormat="1" ht="15" customHeight="1">
      <c r="A30" s="138" t="s">
        <v>445</v>
      </c>
      <c r="B30" s="221">
        <v>749023847</v>
      </c>
      <c r="C30" s="220"/>
      <c r="D30" s="140"/>
      <c r="E30" s="140"/>
    </row>
    <row r="31" spans="1:12" s="160" customFormat="1" ht="15" customHeight="1">
      <c r="A31" s="138" t="s">
        <v>567</v>
      </c>
      <c r="B31" s="221">
        <v>232566041</v>
      </c>
      <c r="C31" s="220"/>
      <c r="D31" s="140"/>
      <c r="E31" s="140"/>
    </row>
    <row r="32" spans="1:12" s="223" customFormat="1" ht="15" customHeight="1">
      <c r="A32" s="139" t="s">
        <v>84</v>
      </c>
      <c r="B32" s="221"/>
      <c r="C32" s="220">
        <v>5152871021</v>
      </c>
      <c r="D32" s="141"/>
      <c r="E32" s="141"/>
    </row>
    <row r="33" spans="1:5" s="223" customFormat="1" ht="15" customHeight="1">
      <c r="A33" s="139" t="s">
        <v>85</v>
      </c>
      <c r="B33" s="221"/>
      <c r="C33" s="220"/>
      <c r="D33" s="141"/>
      <c r="E33" s="141"/>
    </row>
    <row r="34" spans="1:5" s="223" customFormat="1" ht="15" customHeight="1">
      <c r="A34" s="139" t="s">
        <v>86</v>
      </c>
      <c r="B34" s="221"/>
      <c r="C34" s="220"/>
      <c r="D34" s="141"/>
      <c r="E34" s="141"/>
    </row>
    <row r="35" spans="1:5" s="223" customFormat="1" ht="15" customHeight="1">
      <c r="A35" s="139" t="s">
        <v>87</v>
      </c>
      <c r="B35" s="141"/>
      <c r="C35" s="220"/>
      <c r="D35" s="141"/>
      <c r="E35" s="141"/>
    </row>
    <row r="36" spans="1:5" s="223" customFormat="1" ht="15" customHeight="1">
      <c r="A36" s="139" t="s">
        <v>88</v>
      </c>
      <c r="B36" s="220"/>
      <c r="C36" s="220"/>
      <c r="D36" s="141"/>
      <c r="E36" s="141"/>
    </row>
    <row r="37" spans="1:5" s="223" customFormat="1" ht="15" customHeight="1">
      <c r="A37" s="139" t="s">
        <v>89</v>
      </c>
      <c r="B37" s="220"/>
      <c r="C37" s="220"/>
      <c r="D37" s="141"/>
      <c r="E37" s="141"/>
    </row>
    <row r="38" spans="1:5" s="223" customFormat="1" ht="15" customHeight="1">
      <c r="A38" s="139" t="s">
        <v>90</v>
      </c>
      <c r="B38" s="220"/>
      <c r="C38" s="220">
        <v>918903890</v>
      </c>
      <c r="D38" s="141"/>
      <c r="E38" s="141"/>
    </row>
    <row r="39" spans="1:5" s="223" customFormat="1" ht="15" customHeight="1">
      <c r="A39" s="139" t="s">
        <v>91</v>
      </c>
      <c r="B39" s="220">
        <v>918903890</v>
      </c>
      <c r="C39" s="220"/>
      <c r="D39" s="141"/>
      <c r="E39" s="141"/>
    </row>
    <row r="40" spans="1:5" s="160" customFormat="1" ht="15" customHeight="1">
      <c r="A40" s="138" t="s">
        <v>92</v>
      </c>
      <c r="B40" s="140"/>
      <c r="C40" s="220"/>
      <c r="D40" s="140"/>
      <c r="E40" s="140"/>
    </row>
    <row r="41" spans="1:5" s="160" customFormat="1" ht="15" customHeight="1">
      <c r="A41" s="138" t="s">
        <v>571</v>
      </c>
      <c r="B41" s="221"/>
      <c r="C41" s="220"/>
      <c r="D41" s="140"/>
      <c r="E41" s="140"/>
    </row>
    <row r="42" spans="1:5" s="160" customFormat="1" ht="15" customHeight="1">
      <c r="A42" s="138" t="s">
        <v>572</v>
      </c>
      <c r="B42" s="221"/>
      <c r="C42" s="220"/>
      <c r="D42" s="140"/>
      <c r="E42" s="140"/>
    </row>
    <row r="43" spans="1:5" s="223" customFormat="1" ht="15" customHeight="1">
      <c r="A43" s="139" t="s">
        <v>93</v>
      </c>
      <c r="B43" s="220"/>
      <c r="C43" s="220">
        <v>-918903890</v>
      </c>
      <c r="D43" s="141"/>
      <c r="E43" s="141"/>
    </row>
    <row r="44" spans="1:5" s="223" customFormat="1" ht="15" customHeight="1">
      <c r="A44" s="139" t="s">
        <v>94</v>
      </c>
      <c r="B44" s="141"/>
      <c r="C44" s="220">
        <v>4233967131</v>
      </c>
      <c r="D44" s="141"/>
      <c r="E44" s="141"/>
    </row>
  </sheetData>
  <mergeCells count="8">
    <mergeCell ref="B6:C6"/>
    <mergeCell ref="D6:E6"/>
    <mergeCell ref="A1:E1"/>
    <mergeCell ref="A2:E2"/>
    <mergeCell ref="A3:E3"/>
    <mergeCell ref="A5:A6"/>
    <mergeCell ref="B5:C5"/>
    <mergeCell ref="D5:E5"/>
  </mergeCells>
  <phoneticPr fontId="3" type="noConversion"/>
  <printOptions horizontalCentered="1"/>
  <pageMargins left="0.39370078740157483" right="0.39370078740157483" top="0.6692913385826772" bottom="0.47244094488188981" header="0.51181102362204722" footer="0.39370078740157483"/>
  <pageSetup paperSize="9" scale="89" orientation="portrait" horizontalDpi="300" verticalDpi="300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53"/>
  <sheetViews>
    <sheetView view="pageBreakPreview" topLeftCell="A25" zoomScaleSheetLayoutView="100" workbookViewId="0">
      <selection activeCell="G24" sqref="G24"/>
    </sheetView>
  </sheetViews>
  <sheetFormatPr defaultColWidth="8.77734375" defaultRowHeight="13.5"/>
  <cols>
    <col min="1" max="1" width="21" style="149" customWidth="1"/>
    <col min="2" max="2" width="17.77734375" style="149" customWidth="1"/>
    <col min="3" max="3" width="19.6640625" style="149" customWidth="1"/>
    <col min="4" max="4" width="14" style="149" customWidth="1"/>
    <col min="5" max="5" width="14.77734375" style="149" customWidth="1"/>
    <col min="6" max="6" width="8.88671875" style="149" customWidth="1"/>
    <col min="7" max="7" width="10.77734375" style="149" bestFit="1" customWidth="1"/>
    <col min="8" max="8" width="13.88671875" style="149" bestFit="1" customWidth="1"/>
    <col min="9" max="9" width="10.77734375" style="149" bestFit="1" customWidth="1"/>
    <col min="10" max="16384" width="8.77734375" style="149"/>
  </cols>
  <sheetData>
    <row r="1" spans="1:9" ht="26.25" customHeight="1">
      <c r="A1" s="324" t="s">
        <v>374</v>
      </c>
      <c r="B1" s="324"/>
      <c r="C1" s="324"/>
      <c r="D1" s="324"/>
      <c r="E1" s="324"/>
    </row>
    <row r="2" spans="1:9" ht="15" customHeight="1">
      <c r="A2" s="325" t="s">
        <v>655</v>
      </c>
      <c r="B2" s="325"/>
      <c r="C2" s="325"/>
      <c r="D2" s="325"/>
      <c r="E2" s="325"/>
    </row>
    <row r="3" spans="1:9" ht="15" customHeight="1">
      <c r="A3" s="325" t="s">
        <v>520</v>
      </c>
      <c r="B3" s="325"/>
      <c r="C3" s="325"/>
      <c r="D3" s="325"/>
      <c r="E3" s="325"/>
    </row>
    <row r="4" spans="1:9" ht="15" customHeight="1">
      <c r="A4" s="161" t="s">
        <v>654</v>
      </c>
      <c r="B4" s="160"/>
      <c r="C4" s="160"/>
      <c r="D4" s="160"/>
      <c r="E4" s="162" t="s">
        <v>393</v>
      </c>
    </row>
    <row r="5" spans="1:9" s="236" customFormat="1" ht="15" customHeight="1">
      <c r="A5" s="332" t="s">
        <v>57</v>
      </c>
      <c r="B5" s="333" t="s">
        <v>670</v>
      </c>
      <c r="C5" s="333"/>
      <c r="D5" s="333" t="s">
        <v>671</v>
      </c>
      <c r="E5" s="333"/>
    </row>
    <row r="6" spans="1:9" s="236" customFormat="1" ht="15" customHeight="1">
      <c r="A6" s="332"/>
      <c r="B6" s="332" t="s">
        <v>58</v>
      </c>
      <c r="C6" s="332"/>
      <c r="D6" s="332" t="s">
        <v>58</v>
      </c>
      <c r="E6" s="332"/>
    </row>
    <row r="7" spans="1:9" s="236" customFormat="1" ht="15" customHeight="1">
      <c r="A7" s="237" t="s">
        <v>95</v>
      </c>
      <c r="B7" s="238"/>
      <c r="C7" s="239">
        <f>SUM(B8:B11)</f>
        <v>1705297399</v>
      </c>
      <c r="D7" s="238"/>
      <c r="E7" s="239"/>
    </row>
    <row r="8" spans="1:9" s="236" customFormat="1" ht="15" customHeight="1">
      <c r="A8" s="240" t="s">
        <v>448</v>
      </c>
      <c r="B8" s="241">
        <v>1705297399</v>
      </c>
      <c r="C8" s="242"/>
      <c r="D8" s="243"/>
      <c r="E8" s="242"/>
    </row>
    <row r="9" spans="1:9" s="236" customFormat="1" ht="15" customHeight="1">
      <c r="A9" s="240" t="s">
        <v>449</v>
      </c>
      <c r="B9" s="243"/>
      <c r="C9" s="242"/>
      <c r="D9" s="243"/>
      <c r="E9" s="242"/>
    </row>
    <row r="10" spans="1:9" s="236" customFormat="1" ht="15" customHeight="1">
      <c r="A10" s="240" t="s">
        <v>450</v>
      </c>
      <c r="B10" s="243"/>
      <c r="C10" s="242"/>
      <c r="D10" s="243"/>
      <c r="E10" s="242"/>
    </row>
    <row r="11" spans="1:9" s="236" customFormat="1" ht="15" customHeight="1">
      <c r="A11" s="240" t="s">
        <v>451</v>
      </c>
      <c r="B11" s="243"/>
      <c r="C11" s="242"/>
      <c r="D11" s="243"/>
      <c r="E11" s="242"/>
    </row>
    <row r="12" spans="1:9" s="236" customFormat="1" ht="15" customHeight="1">
      <c r="A12" s="237" t="s">
        <v>99</v>
      </c>
      <c r="B12" s="238"/>
      <c r="C12" s="238"/>
      <c r="D12" s="238"/>
      <c r="E12" s="238"/>
    </row>
    <row r="13" spans="1:9" s="236" customFormat="1" ht="15" customHeight="1">
      <c r="A13" s="237" t="s">
        <v>100</v>
      </c>
      <c r="B13" s="238"/>
      <c r="C13" s="239">
        <f>C7</f>
        <v>1705297399</v>
      </c>
      <c r="D13" s="238"/>
      <c r="E13" s="239"/>
    </row>
    <row r="14" spans="1:9" s="236" customFormat="1" ht="15" customHeight="1">
      <c r="A14" s="237" t="s">
        <v>101</v>
      </c>
      <c r="B14" s="238"/>
      <c r="C14" s="239">
        <f>SUM(B15:B39)</f>
        <v>2164888400</v>
      </c>
      <c r="D14" s="238"/>
      <c r="E14" s="239"/>
      <c r="G14" s="244"/>
      <c r="H14" s="244"/>
      <c r="I14" s="244"/>
    </row>
    <row r="15" spans="1:9" s="236" customFormat="1" ht="15" customHeight="1">
      <c r="A15" s="240" t="s">
        <v>102</v>
      </c>
      <c r="B15" s="245">
        <f>'손익계산서(통합)'!B15-'손익계산서(법인)'!B16</f>
        <v>650803092</v>
      </c>
      <c r="C15" s="242"/>
      <c r="D15" s="243"/>
      <c r="E15" s="242"/>
      <c r="H15" s="244"/>
    </row>
    <row r="16" spans="1:9" s="236" customFormat="1" ht="15" customHeight="1">
      <c r="A16" s="240" t="s">
        <v>103</v>
      </c>
      <c r="B16" s="245">
        <f>'손익계산서(통합)'!B16-'손익계산서(법인)'!B17</f>
        <v>112779840</v>
      </c>
      <c r="C16" s="242"/>
      <c r="D16" s="243"/>
      <c r="E16" s="242"/>
      <c r="G16" s="244"/>
      <c r="H16" s="244"/>
      <c r="I16" s="244"/>
    </row>
    <row r="17" spans="1:8" s="236" customFormat="1" ht="15" customHeight="1">
      <c r="A17" s="240" t="s">
        <v>377</v>
      </c>
      <c r="B17" s="245">
        <f>'손익계산서(통합)'!B17-'손익계산서(법인)'!B18</f>
        <v>64755131</v>
      </c>
      <c r="C17" s="242"/>
      <c r="D17" s="243"/>
      <c r="E17" s="242"/>
      <c r="H17" s="244"/>
    </row>
    <row r="18" spans="1:8" s="236" customFormat="1" ht="15" customHeight="1">
      <c r="A18" s="240" t="s">
        <v>105</v>
      </c>
      <c r="B18" s="245">
        <f>'손익계산서(통합)'!B18-'손익계산서(법인)'!B19</f>
        <v>100848934</v>
      </c>
      <c r="C18" s="242"/>
      <c r="D18" s="243"/>
      <c r="E18" s="242"/>
    </row>
    <row r="19" spans="1:8" s="236" customFormat="1" ht="15" customHeight="1">
      <c r="A19" s="240" t="s">
        <v>106</v>
      </c>
      <c r="B19" s="245">
        <f>'손익계산서(통합)'!B19-'손익계산서(법인)'!B20</f>
        <v>1068107</v>
      </c>
      <c r="C19" s="242"/>
      <c r="D19" s="243"/>
      <c r="E19" s="242"/>
    </row>
    <row r="20" spans="1:8" s="236" customFormat="1" ht="15" customHeight="1">
      <c r="A20" s="240" t="s">
        <v>107</v>
      </c>
      <c r="B20" s="245">
        <f>'손익계산서(통합)'!B20-'손익계산서(법인)'!B21</f>
        <v>9699944</v>
      </c>
      <c r="C20" s="242"/>
      <c r="D20" s="243"/>
      <c r="E20" s="242"/>
    </row>
    <row r="21" spans="1:8" s="236" customFormat="1" ht="15" customHeight="1">
      <c r="A21" s="240" t="s">
        <v>108</v>
      </c>
      <c r="B21" s="245">
        <f>'손익계산서(통합)'!B21-'손익계산서(법인)'!B22</f>
        <v>149761655</v>
      </c>
      <c r="C21" s="242"/>
      <c r="D21" s="243"/>
      <c r="E21" s="242"/>
    </row>
    <row r="22" spans="1:8" s="236" customFormat="1" ht="15" customHeight="1">
      <c r="A22" s="240" t="s">
        <v>164</v>
      </c>
      <c r="B22" s="245">
        <f>'손익계산서(통합)'!B22-'손익계산서(법인)'!B23</f>
        <v>0</v>
      </c>
      <c r="C22" s="242"/>
      <c r="D22" s="243"/>
      <c r="E22" s="242"/>
    </row>
    <row r="23" spans="1:8" s="236" customFormat="1" ht="15" customHeight="1">
      <c r="A23" s="240" t="s">
        <v>109</v>
      </c>
      <c r="B23" s="245">
        <f>'손익계산서(통합)'!B23-'손익계산서(법인)'!B24</f>
        <v>0</v>
      </c>
      <c r="C23" s="242"/>
      <c r="D23" s="243"/>
      <c r="E23" s="242"/>
    </row>
    <row r="24" spans="1:8" s="236" customFormat="1" ht="15" customHeight="1">
      <c r="A24" s="240" t="s">
        <v>110</v>
      </c>
      <c r="B24" s="245">
        <f>'손익계산서(통합)'!B24-'손익계산서(법인)'!B25</f>
        <v>13257450</v>
      </c>
      <c r="C24" s="242"/>
      <c r="D24" s="243"/>
      <c r="E24" s="242"/>
    </row>
    <row r="25" spans="1:8" s="236" customFormat="1" ht="15" customHeight="1">
      <c r="A25" s="240" t="s">
        <v>111</v>
      </c>
      <c r="B25" s="245">
        <f>'손익계산서(통합)'!B25-'손익계산서(법인)'!B26</f>
        <v>87785820</v>
      </c>
      <c r="C25" s="242"/>
      <c r="D25" s="243"/>
      <c r="E25" s="242"/>
    </row>
    <row r="26" spans="1:8" s="236" customFormat="1" ht="15" customHeight="1">
      <c r="A26" s="240" t="s">
        <v>112</v>
      </c>
      <c r="B26" s="245">
        <f>'손익계산서(통합)'!B26-'손익계산서(법인)'!B27</f>
        <v>0</v>
      </c>
      <c r="C26" s="242"/>
      <c r="D26" s="243"/>
      <c r="E26" s="242"/>
    </row>
    <row r="27" spans="1:8" s="236" customFormat="1" ht="15" customHeight="1">
      <c r="A27" s="240" t="s">
        <v>113</v>
      </c>
      <c r="B27" s="245">
        <f>'손익계산서(통합)'!B27-'손익계산서(법인)'!B28</f>
        <v>14164736</v>
      </c>
      <c r="C27" s="242"/>
      <c r="D27" s="243"/>
      <c r="E27" s="242"/>
    </row>
    <row r="28" spans="1:8" s="236" customFormat="1" ht="15" customHeight="1">
      <c r="A28" s="240" t="s">
        <v>114</v>
      </c>
      <c r="B28" s="245">
        <f>'손익계산서(통합)'!B28-'손익계산서(법인)'!B29</f>
        <v>431000</v>
      </c>
      <c r="C28" s="242"/>
      <c r="D28" s="243"/>
      <c r="E28" s="242"/>
    </row>
    <row r="29" spans="1:8" s="236" customFormat="1" ht="15" customHeight="1">
      <c r="A29" s="240" t="s">
        <v>115</v>
      </c>
      <c r="B29" s="245">
        <f>'손익계산서(통합)'!B29-'손익계산서(법인)'!B30</f>
        <v>337200</v>
      </c>
      <c r="C29" s="242"/>
      <c r="D29" s="243"/>
      <c r="E29" s="242"/>
    </row>
    <row r="30" spans="1:8" s="236" customFormat="1" ht="15" customHeight="1">
      <c r="A30" s="240" t="s">
        <v>116</v>
      </c>
      <c r="B30" s="245">
        <f>'손익계산서(통합)'!B30-'손익계산서(법인)'!B31</f>
        <v>2157270</v>
      </c>
      <c r="C30" s="242"/>
      <c r="D30" s="243"/>
      <c r="E30" s="242"/>
    </row>
    <row r="31" spans="1:8" s="236" customFormat="1" ht="15" customHeight="1">
      <c r="A31" s="240" t="s">
        <v>117</v>
      </c>
      <c r="B31" s="245">
        <f>'손익계산서(통합)'!B31-'손익계산서(법인)'!B32</f>
        <v>151841714</v>
      </c>
      <c r="C31" s="242"/>
      <c r="D31" s="243"/>
      <c r="E31" s="242"/>
    </row>
    <row r="32" spans="1:8" s="236" customFormat="1" ht="15" customHeight="1">
      <c r="A32" s="240" t="s">
        <v>118</v>
      </c>
      <c r="B32" s="245">
        <f>'손익계산서(통합)'!B32-'손익계산서(법인)'!B33</f>
        <v>79918960</v>
      </c>
      <c r="C32" s="242"/>
      <c r="D32" s="243"/>
      <c r="E32" s="242"/>
    </row>
    <row r="33" spans="1:5" s="236" customFormat="1" ht="15" customHeight="1">
      <c r="A33" s="240" t="s">
        <v>472</v>
      </c>
      <c r="B33" s="245">
        <f>'손익계산서(통합)'!B33-'손익계산서(법인)'!B34</f>
        <v>0</v>
      </c>
      <c r="C33" s="242"/>
      <c r="D33" s="243"/>
      <c r="E33" s="242"/>
    </row>
    <row r="34" spans="1:5" s="236" customFormat="1" ht="15" customHeight="1">
      <c r="A34" s="240" t="s">
        <v>452</v>
      </c>
      <c r="B34" s="245">
        <f>'손익계산서(통합)'!B34-'손익계산서(법인)'!B35</f>
        <v>0</v>
      </c>
      <c r="C34" s="242"/>
      <c r="D34" s="243"/>
      <c r="E34" s="242"/>
    </row>
    <row r="35" spans="1:5" s="236" customFormat="1" ht="15" customHeight="1">
      <c r="A35" s="240" t="s">
        <v>119</v>
      </c>
      <c r="B35" s="245">
        <f>'손익계산서(통합)'!B35-'손익계산서(법인)'!B36</f>
        <v>23095432</v>
      </c>
      <c r="C35" s="242"/>
      <c r="D35" s="243"/>
      <c r="E35" s="242"/>
    </row>
    <row r="36" spans="1:5" s="236" customFormat="1" ht="15" customHeight="1">
      <c r="A36" s="240" t="s">
        <v>120</v>
      </c>
      <c r="B36" s="245">
        <f>'손익계산서(통합)'!B36-'손익계산서(법인)'!B37</f>
        <v>428045100</v>
      </c>
      <c r="C36" s="242"/>
      <c r="D36" s="243"/>
      <c r="E36" s="242"/>
    </row>
    <row r="37" spans="1:5" s="236" customFormat="1" ht="15" customHeight="1">
      <c r="A37" s="240" t="s">
        <v>121</v>
      </c>
      <c r="B37" s="245">
        <f>'손익계산서(통합)'!B37-'손익계산서(법인)'!B38</f>
        <v>35250568</v>
      </c>
      <c r="C37" s="242"/>
      <c r="D37" s="243"/>
      <c r="E37" s="242"/>
    </row>
    <row r="38" spans="1:5" s="236" customFormat="1" ht="15" customHeight="1">
      <c r="A38" s="240" t="s">
        <v>122</v>
      </c>
      <c r="B38" s="245">
        <f>'손익계산서(통합)'!B38-'손익계산서(법인)'!B39</f>
        <v>21687799</v>
      </c>
      <c r="C38" s="242"/>
      <c r="D38" s="243"/>
      <c r="E38" s="242"/>
    </row>
    <row r="39" spans="1:5" s="236" customFormat="1" ht="15" customHeight="1">
      <c r="A39" s="240" t="s">
        <v>123</v>
      </c>
      <c r="B39" s="245">
        <f>'손익계산서(통합)'!B39-'손익계산서(법인)'!B40</f>
        <v>217198648</v>
      </c>
      <c r="C39" s="242"/>
      <c r="D39" s="243"/>
      <c r="E39" s="242"/>
    </row>
    <row r="40" spans="1:5" s="236" customFormat="1" ht="15" customHeight="1">
      <c r="A40" s="237" t="s">
        <v>124</v>
      </c>
      <c r="B40" s="238"/>
      <c r="C40" s="239">
        <f>C14-C13</f>
        <v>459591001</v>
      </c>
      <c r="D40" s="238"/>
      <c r="E40" s="239"/>
    </row>
    <row r="41" spans="1:5" s="236" customFormat="1" ht="15" customHeight="1">
      <c r="A41" s="237" t="s">
        <v>125</v>
      </c>
      <c r="B41" s="238"/>
      <c r="C41" s="239">
        <f>SUM(B42:B46)</f>
        <v>219342248</v>
      </c>
      <c r="D41" s="238"/>
      <c r="E41" s="239"/>
    </row>
    <row r="42" spans="1:5" s="236" customFormat="1" ht="15" customHeight="1">
      <c r="A42" s="240" t="s">
        <v>126</v>
      </c>
      <c r="B42" s="245">
        <f>'손익계산서(통합)'!B42-'손익계산서(법인)'!B45</f>
        <v>216062644</v>
      </c>
      <c r="C42" s="242"/>
      <c r="D42" s="243"/>
      <c r="E42" s="242"/>
    </row>
    <row r="43" spans="1:5" s="236" customFormat="1" ht="15" customHeight="1">
      <c r="A43" s="240" t="s">
        <v>473</v>
      </c>
      <c r="B43" s="245">
        <f>'손익계산서(통합)'!B43-'손익계산서(법인)'!B46</f>
        <v>2857410</v>
      </c>
      <c r="C43" s="242"/>
      <c r="D43" s="243"/>
      <c r="E43" s="242"/>
    </row>
    <row r="44" spans="1:5" s="236" customFormat="1" ht="15" customHeight="1">
      <c r="A44" s="240" t="s">
        <v>474</v>
      </c>
      <c r="B44" s="245">
        <f>'손익계산서(통합)'!B44-'손익계산서(법인)'!B47</f>
        <v>422194</v>
      </c>
      <c r="C44" s="242"/>
      <c r="D44" s="243"/>
      <c r="E44" s="242"/>
    </row>
    <row r="45" spans="1:5" s="249" customFormat="1" ht="15" customHeight="1">
      <c r="A45" s="246" t="s">
        <v>340</v>
      </c>
      <c r="B45" s="245">
        <f>'손익계산서(통합)'!B45-'손익계산서(법인)'!B48</f>
        <v>0</v>
      </c>
      <c r="C45" s="247"/>
      <c r="D45" s="248"/>
      <c r="E45" s="247"/>
    </row>
    <row r="46" spans="1:5" s="236" customFormat="1" ht="15" customHeight="1">
      <c r="A46" s="246" t="s">
        <v>127</v>
      </c>
      <c r="B46" s="245">
        <f>'손익계산서(통합)'!B46-'손익계산서(법인)'!B49</f>
        <v>0</v>
      </c>
      <c r="C46" s="247"/>
      <c r="D46" s="248"/>
      <c r="E46" s="247"/>
    </row>
    <row r="47" spans="1:5" s="236" customFormat="1" ht="15" customHeight="1">
      <c r="A47" s="237" t="s">
        <v>128</v>
      </c>
      <c r="B47" s="238"/>
      <c r="C47" s="239">
        <f>SUM(B48:B50)</f>
        <v>2674247</v>
      </c>
      <c r="D47" s="238"/>
      <c r="E47" s="239"/>
    </row>
    <row r="48" spans="1:5" s="236" customFormat="1" ht="15" customHeight="1">
      <c r="A48" s="240" t="s">
        <v>672</v>
      </c>
      <c r="B48" s="245">
        <f>'손익계산서(통합)'!B48-'손익계산서(법인)'!B51</f>
        <v>0</v>
      </c>
      <c r="C48" s="239"/>
      <c r="D48" s="250"/>
      <c r="E48" s="239"/>
    </row>
    <row r="49" spans="1:5" s="236" customFormat="1" ht="15" customHeight="1">
      <c r="A49" s="240" t="s">
        <v>475</v>
      </c>
      <c r="B49" s="245">
        <f>'손익계산서(통합)'!B49-'손익계산서(법인)'!B52</f>
        <v>223534</v>
      </c>
      <c r="C49" s="242"/>
      <c r="D49" s="243"/>
      <c r="E49" s="242"/>
    </row>
    <row r="50" spans="1:5" s="236" customFormat="1" ht="15" customHeight="1">
      <c r="A50" s="240" t="s">
        <v>130</v>
      </c>
      <c r="B50" s="245">
        <f>'손익계산서(통합)'!B50-'손익계산서(법인)'!B53</f>
        <v>2450713</v>
      </c>
      <c r="C50" s="242"/>
      <c r="D50" s="243"/>
      <c r="E50" s="242"/>
    </row>
    <row r="51" spans="1:5" s="236" customFormat="1" ht="15" customHeight="1">
      <c r="A51" s="237" t="s">
        <v>378</v>
      </c>
      <c r="B51" s="238"/>
      <c r="C51" s="239">
        <f>C40-C41+C47</f>
        <v>242923000</v>
      </c>
      <c r="D51" s="238"/>
      <c r="E51" s="239"/>
    </row>
    <row r="52" spans="1:5" s="236" customFormat="1" ht="15" customHeight="1">
      <c r="A52" s="237" t="s">
        <v>131</v>
      </c>
      <c r="B52" s="238"/>
      <c r="C52" s="238"/>
      <c r="D52" s="238"/>
      <c r="E52" s="238"/>
    </row>
    <row r="53" spans="1:5" s="236" customFormat="1" ht="15" customHeight="1">
      <c r="A53" s="237" t="s">
        <v>379</v>
      </c>
      <c r="B53" s="238"/>
      <c r="C53" s="239">
        <f>C51</f>
        <v>242923000</v>
      </c>
      <c r="D53" s="238"/>
      <c r="E53" s="239"/>
    </row>
  </sheetData>
  <mergeCells count="8">
    <mergeCell ref="A1:E1"/>
    <mergeCell ref="A2:E2"/>
    <mergeCell ref="A3:E3"/>
    <mergeCell ref="A5:A6"/>
    <mergeCell ref="B5:C5"/>
    <mergeCell ref="D5:E5"/>
    <mergeCell ref="B6:C6"/>
    <mergeCell ref="D6:E6"/>
  </mergeCells>
  <phoneticPr fontId="3" type="noConversion"/>
  <printOptions horizontalCentered="1"/>
  <pageMargins left="0.19685039370078741" right="0.39370078740157483" top="0.19685039370078741" bottom="0.23622047244094491" header="0.15748031496062992" footer="0.15748031496062992"/>
  <pageSetup paperSize="9" scale="97" fitToHeight="0" orientation="portrait" horizontalDpi="300" verticalDpi="30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G21"/>
  <sheetViews>
    <sheetView workbookViewId="0">
      <selection activeCell="I20" sqref="I20"/>
    </sheetView>
  </sheetViews>
  <sheetFormatPr defaultRowHeight="13.5"/>
  <cols>
    <col min="1" max="1" width="10.33203125" customWidth="1"/>
    <col min="2" max="2" width="11.44140625" style="60" customWidth="1"/>
    <col min="3" max="3" width="11.44140625" customWidth="1"/>
    <col min="4" max="4" width="19.109375" style="60" customWidth="1"/>
    <col min="5" max="5" width="15.6640625" customWidth="1"/>
    <col min="6" max="6" width="17.77734375" style="63" customWidth="1"/>
    <col min="7" max="7" width="14.88671875" customWidth="1"/>
  </cols>
  <sheetData>
    <row r="1" spans="1:7" ht="20.100000000000001" customHeight="1">
      <c r="A1" s="19" t="s">
        <v>151</v>
      </c>
      <c r="B1" s="52"/>
      <c r="C1" s="19"/>
      <c r="D1" s="52"/>
      <c r="E1" s="19"/>
      <c r="F1" s="61"/>
      <c r="G1" s="19"/>
    </row>
    <row r="2" spans="1:7" ht="50.1" customHeight="1">
      <c r="A2" s="334" t="s">
        <v>153</v>
      </c>
      <c r="B2" s="334"/>
      <c r="C2" s="334"/>
      <c r="D2" s="334"/>
      <c r="E2" s="334"/>
      <c r="F2" s="334"/>
      <c r="G2" s="334"/>
    </row>
    <row r="3" spans="1:7" ht="20.100000000000001" customHeight="1">
      <c r="A3" s="335" t="s">
        <v>589</v>
      </c>
      <c r="B3" s="335"/>
      <c r="C3" s="335"/>
      <c r="D3" s="335"/>
      <c r="E3" s="335"/>
      <c r="F3" s="335"/>
      <c r="G3" s="335"/>
    </row>
    <row r="4" spans="1:7" ht="20.100000000000001" customHeight="1">
      <c r="A4" s="35"/>
      <c r="B4" s="64"/>
      <c r="C4" s="35"/>
      <c r="D4" s="52"/>
      <c r="E4" s="35"/>
      <c r="F4" s="62"/>
      <c r="G4" s="36" t="s">
        <v>152</v>
      </c>
    </row>
    <row r="5" spans="1:7" ht="30" customHeight="1">
      <c r="A5" s="103" t="s">
        <v>313</v>
      </c>
      <c r="B5" s="103" t="s">
        <v>314</v>
      </c>
      <c r="C5" s="103" t="s">
        <v>315</v>
      </c>
      <c r="D5" s="103" t="s">
        <v>316</v>
      </c>
      <c r="E5" s="103" t="s">
        <v>359</v>
      </c>
      <c r="F5" s="104" t="s">
        <v>317</v>
      </c>
      <c r="G5" s="103" t="s">
        <v>318</v>
      </c>
    </row>
    <row r="6" spans="1:7" ht="30" customHeight="1">
      <c r="A6" s="18" t="s">
        <v>573</v>
      </c>
      <c r="B6" s="18"/>
      <c r="C6" s="38"/>
      <c r="D6" s="18"/>
      <c r="E6" s="182">
        <v>1403750</v>
      </c>
      <c r="F6" s="182">
        <v>8922669</v>
      </c>
      <c r="G6" s="18"/>
    </row>
    <row r="7" spans="1:7" ht="31.5" customHeight="1">
      <c r="A7" s="336" t="s">
        <v>574</v>
      </c>
      <c r="B7" s="18" t="s">
        <v>575</v>
      </c>
      <c r="C7" s="18" t="s">
        <v>576</v>
      </c>
      <c r="D7" s="39" t="s">
        <v>166</v>
      </c>
      <c r="E7" s="182">
        <v>267260970</v>
      </c>
      <c r="F7" s="182">
        <v>93595787</v>
      </c>
      <c r="G7" s="18"/>
    </row>
    <row r="8" spans="1:7" ht="31.5" customHeight="1">
      <c r="A8" s="336"/>
      <c r="B8" s="18" t="s">
        <v>575</v>
      </c>
      <c r="C8" s="18" t="s">
        <v>576</v>
      </c>
      <c r="D8" s="39" t="s">
        <v>167</v>
      </c>
      <c r="E8" s="182">
        <v>224625145</v>
      </c>
      <c r="F8" s="182">
        <v>4882306</v>
      </c>
      <c r="G8" s="18"/>
    </row>
    <row r="9" spans="1:7" ht="31.5" customHeight="1">
      <c r="A9" s="336"/>
      <c r="B9" s="18" t="s">
        <v>575</v>
      </c>
      <c r="C9" s="18" t="s">
        <v>576</v>
      </c>
      <c r="D9" s="39" t="s">
        <v>168</v>
      </c>
      <c r="E9" s="182">
        <v>0</v>
      </c>
      <c r="F9" s="182"/>
      <c r="G9" s="18"/>
    </row>
    <row r="10" spans="1:7" ht="31.5" customHeight="1">
      <c r="A10" s="336"/>
      <c r="B10" s="18" t="s">
        <v>575</v>
      </c>
      <c r="C10" s="18" t="s">
        <v>576</v>
      </c>
      <c r="D10" s="39" t="s">
        <v>169</v>
      </c>
      <c r="E10" s="182">
        <v>1166824403</v>
      </c>
      <c r="F10" s="182"/>
      <c r="G10" s="18"/>
    </row>
    <row r="11" spans="1:7" ht="31.5" customHeight="1">
      <c r="A11" s="336"/>
      <c r="B11" s="18" t="s">
        <v>575</v>
      </c>
      <c r="C11" s="18" t="s">
        <v>576</v>
      </c>
      <c r="D11" s="39" t="s">
        <v>476</v>
      </c>
      <c r="E11" s="182">
        <v>5231415</v>
      </c>
      <c r="F11" s="182">
        <v>12587684</v>
      </c>
      <c r="G11" s="18"/>
    </row>
    <row r="12" spans="1:7" ht="31.5" customHeight="1">
      <c r="A12" s="336"/>
      <c r="B12" s="18" t="s">
        <v>575</v>
      </c>
      <c r="C12" s="18" t="s">
        <v>576</v>
      </c>
      <c r="D12" s="39" t="s">
        <v>577</v>
      </c>
      <c r="E12" s="182">
        <v>4963875</v>
      </c>
      <c r="F12" s="182"/>
      <c r="G12" s="18"/>
    </row>
    <row r="13" spans="1:7" ht="31.5" customHeight="1">
      <c r="A13" s="336"/>
      <c r="B13" s="18" t="s">
        <v>575</v>
      </c>
      <c r="C13" s="18" t="s">
        <v>576</v>
      </c>
      <c r="D13" s="39" t="s">
        <v>578</v>
      </c>
      <c r="E13" s="182">
        <v>31341</v>
      </c>
      <c r="F13" s="182"/>
      <c r="G13" s="18"/>
    </row>
    <row r="14" spans="1:7" ht="31.5" customHeight="1">
      <c r="A14" s="336"/>
      <c r="B14" s="18" t="s">
        <v>575</v>
      </c>
      <c r="C14" s="18" t="s">
        <v>576</v>
      </c>
      <c r="D14" s="39" t="s">
        <v>579</v>
      </c>
      <c r="E14" s="182"/>
      <c r="F14" s="182">
        <v>14303436</v>
      </c>
      <c r="G14" s="18" t="s">
        <v>580</v>
      </c>
    </row>
    <row r="15" spans="1:7" ht="31.5" customHeight="1">
      <c r="A15" s="336"/>
      <c r="B15" s="18" t="s">
        <v>575</v>
      </c>
      <c r="C15" s="18" t="s">
        <v>576</v>
      </c>
      <c r="D15" s="39" t="s">
        <v>581</v>
      </c>
      <c r="E15" s="182"/>
      <c r="F15" s="182">
        <v>128638794</v>
      </c>
      <c r="G15" s="18" t="s">
        <v>580</v>
      </c>
    </row>
    <row r="16" spans="1:7" ht="31.5" customHeight="1">
      <c r="A16" s="336" t="s">
        <v>582</v>
      </c>
      <c r="B16" s="18" t="s">
        <v>582</v>
      </c>
      <c r="C16" s="18" t="s">
        <v>576</v>
      </c>
      <c r="D16" s="39" t="s">
        <v>583</v>
      </c>
      <c r="E16" s="182">
        <v>6330998282</v>
      </c>
      <c r="F16" s="182"/>
      <c r="G16" s="18"/>
    </row>
    <row r="17" spans="1:7" ht="31.5" customHeight="1">
      <c r="A17" s="336"/>
      <c r="B17" s="18" t="s">
        <v>582</v>
      </c>
      <c r="C17" s="18" t="s">
        <v>576</v>
      </c>
      <c r="D17" s="39" t="s">
        <v>584</v>
      </c>
      <c r="E17" s="182">
        <v>1200000000</v>
      </c>
      <c r="F17" s="182"/>
      <c r="G17" s="38"/>
    </row>
    <row r="18" spans="1:7" ht="31.5" customHeight="1">
      <c r="A18" s="336"/>
      <c r="B18" s="210" t="s">
        <v>582</v>
      </c>
      <c r="C18" s="18" t="s">
        <v>576</v>
      </c>
      <c r="D18" s="39" t="s">
        <v>585</v>
      </c>
      <c r="E18" s="182">
        <v>1500000000</v>
      </c>
      <c r="F18" s="182"/>
      <c r="G18" s="209"/>
    </row>
    <row r="19" spans="1:7" ht="31.5" customHeight="1">
      <c r="A19" s="336"/>
      <c r="B19" s="210" t="s">
        <v>582</v>
      </c>
      <c r="C19" s="18" t="s">
        <v>576</v>
      </c>
      <c r="D19" s="39" t="s">
        <v>586</v>
      </c>
      <c r="E19" s="182"/>
      <c r="F19" s="182">
        <v>509000000</v>
      </c>
      <c r="G19" s="218" t="s">
        <v>580</v>
      </c>
    </row>
    <row r="20" spans="1:7" ht="31.5" customHeight="1">
      <c r="A20" s="336"/>
      <c r="B20" s="210" t="s">
        <v>582</v>
      </c>
      <c r="C20" s="18" t="s">
        <v>576</v>
      </c>
      <c r="D20" s="39" t="s">
        <v>587</v>
      </c>
      <c r="E20" s="182"/>
      <c r="F20" s="182">
        <v>3491000000</v>
      </c>
      <c r="G20" s="218" t="s">
        <v>580</v>
      </c>
    </row>
    <row r="21" spans="1:7" ht="27" customHeight="1">
      <c r="A21" s="210" t="s">
        <v>588</v>
      </c>
      <c r="B21" s="210"/>
      <c r="C21" s="209"/>
      <c r="D21" s="210"/>
      <c r="E21" s="211">
        <f>SUM(E6:E20)</f>
        <v>10701339181</v>
      </c>
      <c r="F21" s="211">
        <f>SUM(F6:F20)</f>
        <v>4262930676</v>
      </c>
      <c r="G21" s="209"/>
    </row>
  </sheetData>
  <mergeCells count="4">
    <mergeCell ref="A2:G2"/>
    <mergeCell ref="A3:G3"/>
    <mergeCell ref="A7:A15"/>
    <mergeCell ref="A16:A20"/>
  </mergeCells>
  <phoneticPr fontId="3" type="noConversion"/>
  <printOptions horizontalCentered="1"/>
  <pageMargins left="0.15748031496062992" right="0.15748031496062992" top="0.9055118110236221" bottom="0.59055118110236227" header="0.51181102362204722" footer="0.51181102362204722"/>
  <pageSetup paperSize="9" scale="85" orientation="portrait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K79"/>
  <sheetViews>
    <sheetView workbookViewId="0">
      <selection activeCell="A4" sqref="A4"/>
    </sheetView>
  </sheetViews>
  <sheetFormatPr defaultRowHeight="13.5"/>
  <cols>
    <col min="1" max="1" width="2.5546875" style="4" customWidth="1"/>
    <col min="2" max="2" width="6.33203125" style="4" customWidth="1"/>
    <col min="3" max="3" width="2.77734375" style="4" customWidth="1"/>
    <col min="4" max="4" width="6.33203125" style="4" customWidth="1"/>
    <col min="5" max="5" width="3.77734375" style="5" customWidth="1"/>
    <col min="6" max="6" width="11.77734375" style="4" customWidth="1"/>
    <col min="7" max="7" width="11.77734375" style="6" customWidth="1"/>
    <col min="8" max="8" width="11.77734375" style="13" customWidth="1"/>
    <col min="9" max="9" width="8.33203125" style="6" customWidth="1"/>
    <col min="10" max="10" width="12.21875" style="6" customWidth="1"/>
    <col min="11" max="11" width="25.44140625" style="4" customWidth="1"/>
    <col min="12" max="16384" width="8.88671875" style="4"/>
  </cols>
  <sheetData>
    <row r="1" spans="1:11" ht="20.100000000000001" customHeight="1">
      <c r="A1" s="19" t="s">
        <v>154</v>
      </c>
      <c r="B1" s="42"/>
      <c r="C1" s="42"/>
      <c r="D1" s="42"/>
      <c r="E1" s="43"/>
      <c r="F1" s="42"/>
      <c r="G1" s="44"/>
      <c r="H1" s="45"/>
      <c r="I1" s="44"/>
      <c r="J1" s="44"/>
      <c r="K1" s="42"/>
    </row>
    <row r="2" spans="1:11" customFormat="1" ht="36.75" customHeight="1">
      <c r="A2" s="334" t="s">
        <v>161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</row>
    <row r="3" spans="1:11" customFormat="1" ht="20.100000000000001" customHeight="1">
      <c r="A3" s="335" t="s">
        <v>589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</row>
    <row r="4" spans="1:11" customFormat="1" ht="20.100000000000001" customHeight="1">
      <c r="A4" s="19"/>
      <c r="B4" s="40"/>
      <c r="C4" s="40"/>
      <c r="D4" s="40"/>
      <c r="E4" s="40"/>
      <c r="F4" s="40"/>
      <c r="G4" s="40"/>
      <c r="H4" s="19"/>
      <c r="I4" s="35"/>
      <c r="J4" s="35"/>
      <c r="K4" s="36" t="s">
        <v>155</v>
      </c>
    </row>
    <row r="5" spans="1:11" ht="20.100000000000001" customHeight="1">
      <c r="A5" s="340" t="s">
        <v>132</v>
      </c>
      <c r="B5" s="340"/>
      <c r="C5" s="340"/>
      <c r="D5" s="340"/>
      <c r="E5" s="340"/>
      <c r="F5" s="340"/>
      <c r="G5" s="341" t="s">
        <v>319</v>
      </c>
      <c r="H5" s="343" t="s">
        <v>320</v>
      </c>
      <c r="I5" s="345" t="s">
        <v>321</v>
      </c>
      <c r="J5" s="345" t="s">
        <v>322</v>
      </c>
      <c r="K5" s="340" t="s">
        <v>323</v>
      </c>
    </row>
    <row r="6" spans="1:11" ht="20.100000000000001" customHeight="1">
      <c r="A6" s="340" t="s">
        <v>17</v>
      </c>
      <c r="B6" s="340"/>
      <c r="C6" s="340" t="s">
        <v>18</v>
      </c>
      <c r="D6" s="340"/>
      <c r="E6" s="340" t="s">
        <v>19</v>
      </c>
      <c r="F6" s="340"/>
      <c r="G6" s="342"/>
      <c r="H6" s="344"/>
      <c r="I6" s="345"/>
      <c r="J6" s="345"/>
      <c r="K6" s="340"/>
    </row>
    <row r="7" spans="1:11" ht="20.100000000000001" customHeight="1">
      <c r="A7" s="46">
        <v>1</v>
      </c>
      <c r="B7" s="143" t="s">
        <v>382</v>
      </c>
      <c r="C7" s="46">
        <v>11</v>
      </c>
      <c r="D7" s="143" t="s">
        <v>385</v>
      </c>
      <c r="E7" s="47">
        <v>111</v>
      </c>
      <c r="F7" s="145" t="s">
        <v>387</v>
      </c>
      <c r="G7" s="166">
        <f>J7</f>
        <v>1208542</v>
      </c>
      <c r="H7" s="166">
        <f>J7</f>
        <v>1208542</v>
      </c>
      <c r="I7" s="166"/>
      <c r="J7" s="166">
        <v>1208542</v>
      </c>
      <c r="K7" s="167" t="s">
        <v>173</v>
      </c>
    </row>
    <row r="8" spans="1:11" ht="20.100000000000001" customHeight="1">
      <c r="A8" s="48"/>
      <c r="B8" s="144" t="s">
        <v>383</v>
      </c>
      <c r="C8" s="48"/>
      <c r="D8" s="144" t="s">
        <v>386</v>
      </c>
      <c r="E8" s="49"/>
      <c r="F8" s="146"/>
      <c r="G8" s="166">
        <f t="shared" ref="G8:G61" si="0">J8</f>
        <v>596000</v>
      </c>
      <c r="H8" s="166">
        <f t="shared" ref="H8:H61" si="1">J8</f>
        <v>596000</v>
      </c>
      <c r="I8" s="166"/>
      <c r="J8" s="166">
        <v>596000</v>
      </c>
      <c r="K8" s="167" t="s">
        <v>477</v>
      </c>
    </row>
    <row r="9" spans="1:11" ht="20.100000000000001" customHeight="1">
      <c r="A9" s="48"/>
      <c r="B9" s="144" t="s">
        <v>384</v>
      </c>
      <c r="C9" s="48"/>
      <c r="D9" s="48" t="s">
        <v>384</v>
      </c>
      <c r="E9" s="49"/>
      <c r="F9" s="49"/>
      <c r="G9" s="166">
        <f t="shared" si="0"/>
        <v>10022348</v>
      </c>
      <c r="H9" s="166">
        <f t="shared" si="1"/>
        <v>10022348</v>
      </c>
      <c r="I9" s="166"/>
      <c r="J9" s="166">
        <v>10022348</v>
      </c>
      <c r="K9" s="167" t="s">
        <v>406</v>
      </c>
    </row>
    <row r="10" spans="1:11" ht="20.100000000000001" customHeight="1">
      <c r="A10" s="48"/>
      <c r="B10" s="48"/>
      <c r="C10" s="48"/>
      <c r="D10" s="48"/>
      <c r="E10" s="49"/>
      <c r="F10" s="49"/>
      <c r="G10" s="166">
        <f t="shared" si="0"/>
        <v>8910400</v>
      </c>
      <c r="H10" s="166">
        <f t="shared" si="1"/>
        <v>8910400</v>
      </c>
      <c r="I10" s="166"/>
      <c r="J10" s="166">
        <v>8910400</v>
      </c>
      <c r="K10" s="167" t="s">
        <v>407</v>
      </c>
    </row>
    <row r="11" spans="1:11" ht="20.100000000000001" customHeight="1">
      <c r="A11" s="48"/>
      <c r="B11" s="48"/>
      <c r="C11" s="48"/>
      <c r="D11" s="48"/>
      <c r="E11" s="49"/>
      <c r="F11" s="49"/>
      <c r="G11" s="166">
        <f t="shared" si="0"/>
        <v>1197720</v>
      </c>
      <c r="H11" s="166">
        <f t="shared" si="1"/>
        <v>1197720</v>
      </c>
      <c r="I11" s="166"/>
      <c r="J11" s="166">
        <v>1197720</v>
      </c>
      <c r="K11" s="167" t="s">
        <v>408</v>
      </c>
    </row>
    <row r="12" spans="1:11" ht="20.100000000000001" customHeight="1">
      <c r="A12" s="48"/>
      <c r="B12" s="48"/>
      <c r="C12" s="48"/>
      <c r="D12" s="48"/>
      <c r="E12" s="49"/>
      <c r="F12" s="49"/>
      <c r="G12" s="166">
        <f t="shared" si="0"/>
        <v>1681000</v>
      </c>
      <c r="H12" s="166">
        <f t="shared" si="1"/>
        <v>1681000</v>
      </c>
      <c r="I12" s="166"/>
      <c r="J12" s="166">
        <v>1681000</v>
      </c>
      <c r="K12" s="167" t="s">
        <v>478</v>
      </c>
    </row>
    <row r="13" spans="1:11" ht="20.100000000000001" customHeight="1">
      <c r="A13" s="48"/>
      <c r="B13" s="48"/>
      <c r="C13" s="48"/>
      <c r="D13" s="48"/>
      <c r="E13" s="49"/>
      <c r="F13" s="49"/>
      <c r="G13" s="166">
        <f t="shared" si="0"/>
        <v>1195000</v>
      </c>
      <c r="H13" s="166">
        <f t="shared" si="1"/>
        <v>1195000</v>
      </c>
      <c r="I13" s="166"/>
      <c r="J13" s="166">
        <v>1195000</v>
      </c>
      <c r="K13" s="167" t="s">
        <v>454</v>
      </c>
    </row>
    <row r="14" spans="1:11" ht="20.100000000000001" customHeight="1">
      <c r="A14" s="48"/>
      <c r="B14" s="48"/>
      <c r="C14" s="48"/>
      <c r="D14" s="48"/>
      <c r="E14" s="49"/>
      <c r="F14" s="49"/>
      <c r="G14" s="166">
        <f t="shared" si="0"/>
        <v>2005000</v>
      </c>
      <c r="H14" s="166">
        <f t="shared" si="1"/>
        <v>2005000</v>
      </c>
      <c r="I14" s="166"/>
      <c r="J14" s="166">
        <v>2005000</v>
      </c>
      <c r="K14" s="167" t="s">
        <v>455</v>
      </c>
    </row>
    <row r="15" spans="1:11" ht="20.100000000000001" customHeight="1">
      <c r="A15" s="48"/>
      <c r="B15" s="48"/>
      <c r="C15" s="48"/>
      <c r="D15" s="48"/>
      <c r="E15" s="49"/>
      <c r="F15" s="49"/>
      <c r="G15" s="166">
        <f t="shared" si="0"/>
        <v>529000</v>
      </c>
      <c r="H15" s="166">
        <f t="shared" si="1"/>
        <v>529000</v>
      </c>
      <c r="I15" s="166"/>
      <c r="J15" s="166">
        <v>529000</v>
      </c>
      <c r="K15" s="167" t="s">
        <v>402</v>
      </c>
    </row>
    <row r="16" spans="1:11" ht="20.100000000000001" customHeight="1">
      <c r="A16" s="48"/>
      <c r="B16" s="48"/>
      <c r="C16" s="48"/>
      <c r="D16" s="48"/>
      <c r="E16" s="49"/>
      <c r="F16" s="49"/>
      <c r="G16" s="166">
        <f t="shared" si="0"/>
        <v>662000</v>
      </c>
      <c r="H16" s="166">
        <f t="shared" si="1"/>
        <v>662000</v>
      </c>
      <c r="I16" s="166"/>
      <c r="J16" s="166">
        <v>662000</v>
      </c>
      <c r="K16" s="167" t="s">
        <v>409</v>
      </c>
    </row>
    <row r="17" spans="1:11" ht="20.100000000000001" customHeight="1">
      <c r="A17" s="48"/>
      <c r="B17" s="48"/>
      <c r="C17" s="48"/>
      <c r="D17" s="48"/>
      <c r="E17" s="49"/>
      <c r="F17" s="49"/>
      <c r="G17" s="166">
        <f t="shared" si="0"/>
        <v>5000</v>
      </c>
      <c r="H17" s="166">
        <f t="shared" si="1"/>
        <v>5000</v>
      </c>
      <c r="I17" s="166"/>
      <c r="J17" s="166">
        <v>5000</v>
      </c>
      <c r="K17" s="167" t="s">
        <v>413</v>
      </c>
    </row>
    <row r="18" spans="1:11" ht="20.100000000000001" customHeight="1">
      <c r="A18" s="48"/>
      <c r="B18" s="48"/>
      <c r="C18" s="48"/>
      <c r="D18" s="48"/>
      <c r="E18" s="49"/>
      <c r="F18" s="49"/>
      <c r="G18" s="166">
        <f t="shared" si="0"/>
        <v>1433000</v>
      </c>
      <c r="H18" s="166">
        <f t="shared" si="1"/>
        <v>1433000</v>
      </c>
      <c r="I18" s="166"/>
      <c r="J18" s="166">
        <v>1433000</v>
      </c>
      <c r="K18" s="167" t="s">
        <v>415</v>
      </c>
    </row>
    <row r="19" spans="1:11" ht="20.100000000000001" customHeight="1">
      <c r="A19" s="48"/>
      <c r="B19" s="48"/>
      <c r="C19" s="48"/>
      <c r="D19" s="48"/>
      <c r="E19" s="49"/>
      <c r="F19" s="49"/>
      <c r="G19" s="166">
        <f t="shared" si="0"/>
        <v>420000</v>
      </c>
      <c r="H19" s="166">
        <f t="shared" si="1"/>
        <v>420000</v>
      </c>
      <c r="I19" s="166"/>
      <c r="J19" s="166">
        <v>420000</v>
      </c>
      <c r="K19" s="167" t="s">
        <v>590</v>
      </c>
    </row>
    <row r="20" spans="1:11" ht="20.100000000000001" customHeight="1">
      <c r="A20" s="48"/>
      <c r="B20" s="48"/>
      <c r="C20" s="48"/>
      <c r="D20" s="48"/>
      <c r="E20" s="49"/>
      <c r="F20" s="49"/>
      <c r="G20" s="166">
        <f t="shared" si="0"/>
        <v>566000</v>
      </c>
      <c r="H20" s="166">
        <f t="shared" si="1"/>
        <v>566000</v>
      </c>
      <c r="I20" s="166"/>
      <c r="J20" s="166">
        <v>566000</v>
      </c>
      <c r="K20" s="167" t="s">
        <v>416</v>
      </c>
    </row>
    <row r="21" spans="1:11" ht="20.100000000000001" customHeight="1">
      <c r="A21" s="48"/>
      <c r="B21" s="48"/>
      <c r="C21" s="48"/>
      <c r="D21" s="48"/>
      <c r="E21" s="49"/>
      <c r="F21" s="49"/>
      <c r="G21" s="166">
        <f t="shared" si="0"/>
        <v>662000</v>
      </c>
      <c r="H21" s="166">
        <f t="shared" si="1"/>
        <v>662000</v>
      </c>
      <c r="I21" s="166"/>
      <c r="J21" s="166">
        <v>662000</v>
      </c>
      <c r="K21" s="167" t="s">
        <v>457</v>
      </c>
    </row>
    <row r="22" spans="1:11" ht="20.100000000000001" customHeight="1">
      <c r="A22" s="48"/>
      <c r="B22" s="48"/>
      <c r="C22" s="48"/>
      <c r="D22" s="48"/>
      <c r="E22" s="49"/>
      <c r="F22" s="49"/>
      <c r="G22" s="166">
        <f t="shared" si="0"/>
        <v>857000</v>
      </c>
      <c r="H22" s="166">
        <f t="shared" si="1"/>
        <v>857000</v>
      </c>
      <c r="I22" s="166"/>
      <c r="J22" s="166">
        <v>857000</v>
      </c>
      <c r="K22" s="167" t="s">
        <v>417</v>
      </c>
    </row>
    <row r="23" spans="1:11" ht="20.100000000000001" customHeight="1">
      <c r="A23" s="48"/>
      <c r="B23" s="48"/>
      <c r="C23" s="48"/>
      <c r="D23" s="48"/>
      <c r="E23" s="49"/>
      <c r="F23" s="49"/>
      <c r="G23" s="166">
        <f t="shared" si="0"/>
        <v>705000</v>
      </c>
      <c r="H23" s="166">
        <f t="shared" si="1"/>
        <v>705000</v>
      </c>
      <c r="I23" s="166"/>
      <c r="J23" s="166">
        <v>705000</v>
      </c>
      <c r="K23" s="167" t="s">
        <v>426</v>
      </c>
    </row>
    <row r="24" spans="1:11" ht="20.100000000000001" customHeight="1">
      <c r="A24" s="48"/>
      <c r="B24" s="48"/>
      <c r="C24" s="48"/>
      <c r="D24" s="48"/>
      <c r="E24" s="49"/>
      <c r="F24" s="49"/>
      <c r="G24" s="166">
        <f t="shared" si="0"/>
        <v>846000</v>
      </c>
      <c r="H24" s="166">
        <f t="shared" si="1"/>
        <v>846000</v>
      </c>
      <c r="I24" s="166"/>
      <c r="J24" s="166">
        <v>846000</v>
      </c>
      <c r="K24" s="167" t="s">
        <v>420</v>
      </c>
    </row>
    <row r="25" spans="1:11" ht="20.100000000000001" customHeight="1">
      <c r="A25" s="48"/>
      <c r="B25" s="48"/>
      <c r="C25" s="48"/>
      <c r="D25" s="48"/>
      <c r="E25" s="49"/>
      <c r="F25" s="49"/>
      <c r="G25" s="166">
        <f t="shared" si="0"/>
        <v>102100</v>
      </c>
      <c r="H25" s="166">
        <f t="shared" si="1"/>
        <v>102100</v>
      </c>
      <c r="I25" s="166"/>
      <c r="J25" s="166">
        <v>102100</v>
      </c>
      <c r="K25" s="167" t="s">
        <v>424</v>
      </c>
    </row>
    <row r="26" spans="1:11" ht="20.100000000000001" customHeight="1">
      <c r="A26" s="48"/>
      <c r="B26" s="48"/>
      <c r="C26" s="48"/>
      <c r="D26" s="48"/>
      <c r="E26" s="49"/>
      <c r="F26" s="49"/>
      <c r="G26" s="166">
        <f t="shared" si="0"/>
        <v>515000</v>
      </c>
      <c r="H26" s="166">
        <f t="shared" si="1"/>
        <v>515000</v>
      </c>
      <c r="I26" s="166"/>
      <c r="J26" s="166">
        <v>515000</v>
      </c>
      <c r="K26" s="167" t="s">
        <v>458</v>
      </c>
    </row>
    <row r="27" spans="1:11" ht="20.100000000000001" customHeight="1">
      <c r="A27" s="48"/>
      <c r="B27" s="48"/>
      <c r="C27" s="48"/>
      <c r="D27" s="48"/>
      <c r="E27" s="49"/>
      <c r="F27" s="49"/>
      <c r="G27" s="166">
        <f t="shared" si="0"/>
        <v>1492000</v>
      </c>
      <c r="H27" s="166">
        <f t="shared" si="1"/>
        <v>1492000</v>
      </c>
      <c r="I27" s="166"/>
      <c r="J27" s="166">
        <v>1492000</v>
      </c>
      <c r="K27" s="167" t="s">
        <v>422</v>
      </c>
    </row>
    <row r="28" spans="1:11" ht="20.100000000000001" customHeight="1">
      <c r="A28" s="48"/>
      <c r="B28" s="48"/>
      <c r="C28" s="48"/>
      <c r="D28" s="48"/>
      <c r="E28" s="49"/>
      <c r="F28" s="49"/>
      <c r="G28" s="166">
        <f t="shared" si="0"/>
        <v>314000</v>
      </c>
      <c r="H28" s="166">
        <f t="shared" si="1"/>
        <v>314000</v>
      </c>
      <c r="I28" s="166"/>
      <c r="J28" s="166">
        <v>314000</v>
      </c>
      <c r="K28" s="167" t="s">
        <v>459</v>
      </c>
    </row>
    <row r="29" spans="1:11" ht="20.100000000000001" customHeight="1">
      <c r="A29" s="48"/>
      <c r="B29" s="48"/>
      <c r="C29" s="48"/>
      <c r="D29" s="48"/>
      <c r="E29" s="49"/>
      <c r="F29" s="49"/>
      <c r="G29" s="166">
        <f t="shared" si="0"/>
        <v>548000</v>
      </c>
      <c r="H29" s="166">
        <f t="shared" si="1"/>
        <v>548000</v>
      </c>
      <c r="I29" s="166"/>
      <c r="J29" s="166">
        <v>548000</v>
      </c>
      <c r="K29" s="167" t="s">
        <v>461</v>
      </c>
    </row>
    <row r="30" spans="1:11" ht="20.100000000000001" customHeight="1">
      <c r="A30" s="48"/>
      <c r="B30" s="48"/>
      <c r="C30" s="48"/>
      <c r="D30" s="48"/>
      <c r="E30" s="49"/>
      <c r="F30" s="49"/>
      <c r="G30" s="166">
        <f t="shared" si="0"/>
        <v>5225000</v>
      </c>
      <c r="H30" s="166">
        <f t="shared" si="1"/>
        <v>5225000</v>
      </c>
      <c r="I30" s="166"/>
      <c r="J30" s="166">
        <v>5225000</v>
      </c>
      <c r="K30" s="167" t="s">
        <v>480</v>
      </c>
    </row>
    <row r="31" spans="1:11" ht="20.100000000000001" customHeight="1">
      <c r="A31" s="48"/>
      <c r="B31" s="48"/>
      <c r="C31" s="48"/>
      <c r="D31" s="48"/>
      <c r="E31" s="49"/>
      <c r="F31" s="49"/>
      <c r="G31" s="166">
        <f t="shared" si="0"/>
        <v>230000</v>
      </c>
      <c r="H31" s="166">
        <f t="shared" si="1"/>
        <v>230000</v>
      </c>
      <c r="I31" s="166"/>
      <c r="J31" s="166">
        <v>230000</v>
      </c>
      <c r="K31" s="167" t="s">
        <v>482</v>
      </c>
    </row>
    <row r="32" spans="1:11" ht="20.100000000000001" customHeight="1">
      <c r="A32" s="48"/>
      <c r="B32" s="48"/>
      <c r="C32" s="48"/>
      <c r="D32" s="48"/>
      <c r="E32" s="49"/>
      <c r="F32" s="49"/>
      <c r="G32" s="166">
        <f t="shared" si="0"/>
        <v>467000</v>
      </c>
      <c r="H32" s="166">
        <f t="shared" si="1"/>
        <v>467000</v>
      </c>
      <c r="I32" s="166"/>
      <c r="J32" s="166">
        <v>467000</v>
      </c>
      <c r="K32" s="167" t="s">
        <v>483</v>
      </c>
    </row>
    <row r="33" spans="1:11" ht="20.100000000000001" customHeight="1">
      <c r="A33" s="48"/>
      <c r="B33" s="48"/>
      <c r="C33" s="48"/>
      <c r="D33" s="48"/>
      <c r="E33" s="49"/>
      <c r="F33" s="49"/>
      <c r="G33" s="166">
        <f t="shared" si="0"/>
        <v>867000</v>
      </c>
      <c r="H33" s="166">
        <f t="shared" si="1"/>
        <v>867000</v>
      </c>
      <c r="I33" s="166"/>
      <c r="J33" s="166">
        <v>867000</v>
      </c>
      <c r="K33" s="167" t="s">
        <v>484</v>
      </c>
    </row>
    <row r="34" spans="1:11" ht="20.100000000000001" customHeight="1">
      <c r="A34" s="48"/>
      <c r="B34" s="48"/>
      <c r="C34" s="48"/>
      <c r="D34" s="48"/>
      <c r="E34" s="49"/>
      <c r="F34" s="49"/>
      <c r="G34" s="166">
        <f t="shared" si="0"/>
        <v>583000</v>
      </c>
      <c r="H34" s="166">
        <f t="shared" si="1"/>
        <v>583000</v>
      </c>
      <c r="I34" s="166"/>
      <c r="J34" s="166">
        <v>583000</v>
      </c>
      <c r="K34" s="167" t="s">
        <v>485</v>
      </c>
    </row>
    <row r="35" spans="1:11" ht="20.100000000000001" customHeight="1">
      <c r="A35" s="48"/>
      <c r="B35" s="48"/>
      <c r="C35" s="48"/>
      <c r="D35" s="48"/>
      <c r="E35" s="49"/>
      <c r="F35" s="49"/>
      <c r="G35" s="166">
        <f t="shared" si="0"/>
        <v>3376000</v>
      </c>
      <c r="H35" s="166">
        <f t="shared" si="1"/>
        <v>3376000</v>
      </c>
      <c r="I35" s="166"/>
      <c r="J35" s="166">
        <v>3376000</v>
      </c>
      <c r="K35" s="167" t="s">
        <v>486</v>
      </c>
    </row>
    <row r="36" spans="1:11" ht="20.100000000000001" customHeight="1">
      <c r="A36" s="48"/>
      <c r="B36" s="48"/>
      <c r="C36" s="48"/>
      <c r="D36" s="48"/>
      <c r="E36" s="49"/>
      <c r="F36" s="49"/>
      <c r="G36" s="166">
        <f t="shared" si="0"/>
        <v>1684000</v>
      </c>
      <c r="H36" s="166">
        <f t="shared" si="1"/>
        <v>1684000</v>
      </c>
      <c r="I36" s="166"/>
      <c r="J36" s="166">
        <v>1684000</v>
      </c>
      <c r="K36" s="167" t="s">
        <v>487</v>
      </c>
    </row>
    <row r="37" spans="1:11" ht="20.100000000000001" customHeight="1">
      <c r="A37" s="48"/>
      <c r="B37" s="48"/>
      <c r="C37" s="48"/>
      <c r="D37" s="48"/>
      <c r="E37" s="49"/>
      <c r="F37" s="49"/>
      <c r="G37" s="166">
        <f t="shared" si="0"/>
        <v>614000</v>
      </c>
      <c r="H37" s="166">
        <f t="shared" si="1"/>
        <v>614000</v>
      </c>
      <c r="I37" s="166"/>
      <c r="J37" s="166">
        <v>614000</v>
      </c>
      <c r="K37" s="167" t="s">
        <v>488</v>
      </c>
    </row>
    <row r="38" spans="1:11" ht="20.100000000000001" customHeight="1">
      <c r="A38" s="48"/>
      <c r="B38" s="48"/>
      <c r="C38" s="48"/>
      <c r="D38" s="48"/>
      <c r="E38" s="49"/>
      <c r="F38" s="49"/>
      <c r="G38" s="166">
        <f t="shared" si="0"/>
        <v>981000</v>
      </c>
      <c r="H38" s="166">
        <f t="shared" si="1"/>
        <v>981000</v>
      </c>
      <c r="I38" s="166"/>
      <c r="J38" s="166">
        <v>981000</v>
      </c>
      <c r="K38" s="167" t="s">
        <v>489</v>
      </c>
    </row>
    <row r="39" spans="1:11" ht="20.100000000000001" customHeight="1">
      <c r="A39" s="48"/>
      <c r="B39" s="48"/>
      <c r="C39" s="48"/>
      <c r="D39" s="48"/>
      <c r="E39" s="49"/>
      <c r="F39" s="49"/>
      <c r="G39" s="166">
        <f t="shared" si="0"/>
        <v>1588000</v>
      </c>
      <c r="H39" s="166">
        <f t="shared" si="1"/>
        <v>1588000</v>
      </c>
      <c r="I39" s="166"/>
      <c r="J39" s="166">
        <v>1588000</v>
      </c>
      <c r="K39" s="167" t="s">
        <v>490</v>
      </c>
    </row>
    <row r="40" spans="1:11" ht="20.100000000000001" customHeight="1">
      <c r="A40" s="48"/>
      <c r="B40" s="48"/>
      <c r="C40" s="48"/>
      <c r="D40" s="48"/>
      <c r="E40" s="49"/>
      <c r="F40" s="49"/>
      <c r="G40" s="166">
        <f t="shared" si="0"/>
        <v>512000</v>
      </c>
      <c r="H40" s="166">
        <f t="shared" si="1"/>
        <v>512000</v>
      </c>
      <c r="I40" s="166"/>
      <c r="J40" s="166">
        <v>512000</v>
      </c>
      <c r="K40" s="167" t="s">
        <v>491</v>
      </c>
    </row>
    <row r="41" spans="1:11" ht="20.100000000000001" customHeight="1">
      <c r="A41" s="48"/>
      <c r="B41" s="48"/>
      <c r="C41" s="48"/>
      <c r="D41" s="48"/>
      <c r="E41" s="49"/>
      <c r="F41" s="49"/>
      <c r="G41" s="166">
        <f t="shared" si="0"/>
        <v>668000</v>
      </c>
      <c r="H41" s="166">
        <f t="shared" si="1"/>
        <v>668000</v>
      </c>
      <c r="I41" s="166"/>
      <c r="J41" s="166">
        <v>668000</v>
      </c>
      <c r="K41" s="167" t="s">
        <v>515</v>
      </c>
    </row>
    <row r="42" spans="1:11" ht="20.100000000000001" customHeight="1">
      <c r="A42" s="48"/>
      <c r="B42" s="48"/>
      <c r="C42" s="48"/>
      <c r="D42" s="48"/>
      <c r="E42" s="49"/>
      <c r="F42" s="49"/>
      <c r="G42" s="166">
        <f t="shared" si="0"/>
        <v>669000</v>
      </c>
      <c r="H42" s="166">
        <f t="shared" si="1"/>
        <v>669000</v>
      </c>
      <c r="I42" s="166"/>
      <c r="J42" s="166">
        <v>669000</v>
      </c>
      <c r="K42" s="167" t="s">
        <v>492</v>
      </c>
    </row>
    <row r="43" spans="1:11" ht="20.100000000000001" customHeight="1">
      <c r="A43" s="48"/>
      <c r="B43" s="48"/>
      <c r="C43" s="48"/>
      <c r="D43" s="48"/>
      <c r="E43" s="49"/>
      <c r="F43" s="49"/>
      <c r="G43" s="166">
        <f t="shared" si="0"/>
        <v>1639000</v>
      </c>
      <c r="H43" s="166">
        <f t="shared" si="1"/>
        <v>1639000</v>
      </c>
      <c r="I43" s="166"/>
      <c r="J43" s="166">
        <v>1639000</v>
      </c>
      <c r="K43" s="167" t="s">
        <v>525</v>
      </c>
    </row>
    <row r="44" spans="1:11" ht="20.100000000000001" customHeight="1">
      <c r="A44" s="48"/>
      <c r="B44" s="48"/>
      <c r="C44" s="48"/>
      <c r="D44" s="48"/>
      <c r="E44" s="49"/>
      <c r="F44" s="49"/>
      <c r="G44" s="166">
        <f t="shared" si="0"/>
        <v>318000</v>
      </c>
      <c r="H44" s="166">
        <f t="shared" si="1"/>
        <v>318000</v>
      </c>
      <c r="I44" s="166"/>
      <c r="J44" s="166">
        <v>318000</v>
      </c>
      <c r="K44" s="167" t="s">
        <v>526</v>
      </c>
    </row>
    <row r="45" spans="1:11" ht="20.100000000000001" customHeight="1">
      <c r="A45" s="48"/>
      <c r="B45" s="48"/>
      <c r="C45" s="48"/>
      <c r="D45" s="48"/>
      <c r="E45" s="49"/>
      <c r="F45" s="49"/>
      <c r="G45" s="166">
        <f t="shared" si="0"/>
        <v>1254000</v>
      </c>
      <c r="H45" s="166">
        <f t="shared" si="1"/>
        <v>1254000</v>
      </c>
      <c r="I45" s="166"/>
      <c r="J45" s="166">
        <v>1254000</v>
      </c>
      <c r="K45" s="167" t="s">
        <v>537</v>
      </c>
    </row>
    <row r="46" spans="1:11" ht="20.100000000000001" customHeight="1">
      <c r="A46" s="48"/>
      <c r="B46" s="48"/>
      <c r="C46" s="48"/>
      <c r="D46" s="48"/>
      <c r="E46" s="49"/>
      <c r="F46" s="49"/>
      <c r="G46" s="166">
        <f t="shared" si="0"/>
        <v>219000</v>
      </c>
      <c r="H46" s="166">
        <f t="shared" si="1"/>
        <v>219000</v>
      </c>
      <c r="I46" s="166"/>
      <c r="J46" s="166">
        <v>219000</v>
      </c>
      <c r="K46" s="167" t="s">
        <v>527</v>
      </c>
    </row>
    <row r="47" spans="1:11" ht="20.100000000000001" customHeight="1">
      <c r="A47" s="48"/>
      <c r="B47" s="48"/>
      <c r="C47" s="48"/>
      <c r="D47" s="48"/>
      <c r="E47" s="49"/>
      <c r="F47" s="49"/>
      <c r="G47" s="166">
        <f t="shared" si="0"/>
        <v>2479000</v>
      </c>
      <c r="H47" s="166">
        <f t="shared" si="1"/>
        <v>2479000</v>
      </c>
      <c r="I47" s="166"/>
      <c r="J47" s="166">
        <v>2479000</v>
      </c>
      <c r="K47" s="167" t="s">
        <v>528</v>
      </c>
    </row>
    <row r="48" spans="1:11" ht="20.100000000000001" customHeight="1">
      <c r="A48" s="48"/>
      <c r="B48" s="48"/>
      <c r="C48" s="48"/>
      <c r="D48" s="48"/>
      <c r="E48" s="49"/>
      <c r="F48" s="49"/>
      <c r="G48" s="166">
        <f t="shared" si="0"/>
        <v>637000</v>
      </c>
      <c r="H48" s="166">
        <f t="shared" si="1"/>
        <v>637000</v>
      </c>
      <c r="I48" s="166"/>
      <c r="J48" s="166">
        <v>637000</v>
      </c>
      <c r="K48" s="167" t="s">
        <v>529</v>
      </c>
    </row>
    <row r="49" spans="1:11" ht="20.100000000000001" customHeight="1">
      <c r="A49" s="48"/>
      <c r="B49" s="48"/>
      <c r="C49" s="48"/>
      <c r="D49" s="48"/>
      <c r="E49" s="49"/>
      <c r="F49" s="49"/>
      <c r="G49" s="166">
        <f t="shared" si="0"/>
        <v>512000</v>
      </c>
      <c r="H49" s="166">
        <f t="shared" si="1"/>
        <v>512000</v>
      </c>
      <c r="I49" s="166"/>
      <c r="J49" s="166">
        <v>512000</v>
      </c>
      <c r="K49" s="167" t="s">
        <v>530</v>
      </c>
    </row>
    <row r="50" spans="1:11" ht="20.100000000000001" customHeight="1">
      <c r="A50" s="48"/>
      <c r="B50" s="48"/>
      <c r="C50" s="48"/>
      <c r="D50" s="48"/>
      <c r="E50" s="49"/>
      <c r="F50" s="49"/>
      <c r="G50" s="166">
        <f t="shared" si="0"/>
        <v>508000</v>
      </c>
      <c r="H50" s="166">
        <f t="shared" si="1"/>
        <v>508000</v>
      </c>
      <c r="I50" s="166"/>
      <c r="J50" s="166">
        <v>508000</v>
      </c>
      <c r="K50" s="167" t="s">
        <v>591</v>
      </c>
    </row>
    <row r="51" spans="1:11" ht="20.100000000000001" customHeight="1">
      <c r="A51" s="48"/>
      <c r="B51" s="48"/>
      <c r="C51" s="48"/>
      <c r="D51" s="48"/>
      <c r="E51" s="49"/>
      <c r="F51" s="49"/>
      <c r="G51" s="166">
        <f t="shared" si="0"/>
        <v>516000</v>
      </c>
      <c r="H51" s="166">
        <f t="shared" si="1"/>
        <v>516000</v>
      </c>
      <c r="I51" s="166"/>
      <c r="J51" s="166">
        <v>516000</v>
      </c>
      <c r="K51" s="167" t="s">
        <v>531</v>
      </c>
    </row>
    <row r="52" spans="1:11" ht="20.100000000000001" customHeight="1">
      <c r="A52" s="48"/>
      <c r="B52" s="48"/>
      <c r="C52" s="48"/>
      <c r="D52" s="48"/>
      <c r="E52" s="49"/>
      <c r="F52" s="49"/>
      <c r="G52" s="166">
        <f t="shared" si="0"/>
        <v>589000</v>
      </c>
      <c r="H52" s="166">
        <f t="shared" si="1"/>
        <v>589000</v>
      </c>
      <c r="I52" s="166"/>
      <c r="J52" s="166">
        <v>589000</v>
      </c>
      <c r="K52" s="167" t="s">
        <v>532</v>
      </c>
    </row>
    <row r="53" spans="1:11" ht="20.100000000000001" customHeight="1">
      <c r="A53" s="48"/>
      <c r="B53" s="48"/>
      <c r="C53" s="48"/>
      <c r="D53" s="48"/>
      <c r="E53" s="49"/>
      <c r="F53" s="49"/>
      <c r="G53" s="166">
        <f t="shared" si="0"/>
        <v>923000</v>
      </c>
      <c r="H53" s="166">
        <f t="shared" si="1"/>
        <v>923000</v>
      </c>
      <c r="I53" s="166"/>
      <c r="J53" s="166">
        <v>923000</v>
      </c>
      <c r="K53" s="167" t="s">
        <v>592</v>
      </c>
    </row>
    <row r="54" spans="1:11" ht="20.100000000000001" customHeight="1">
      <c r="A54" s="48"/>
      <c r="B54" s="48"/>
      <c r="C54" s="48"/>
      <c r="D54" s="48"/>
      <c r="E54" s="49"/>
      <c r="F54" s="49"/>
      <c r="G54" s="166">
        <f t="shared" si="0"/>
        <v>3443200</v>
      </c>
      <c r="H54" s="166">
        <f t="shared" si="1"/>
        <v>3443200</v>
      </c>
      <c r="I54" s="166"/>
      <c r="J54" s="166">
        <v>3443200</v>
      </c>
      <c r="K54" s="167" t="s">
        <v>534</v>
      </c>
    </row>
    <row r="55" spans="1:11" ht="20.100000000000001" customHeight="1">
      <c r="A55" s="48"/>
      <c r="B55" s="48"/>
      <c r="C55" s="48"/>
      <c r="D55" s="48"/>
      <c r="E55" s="49"/>
      <c r="F55" s="49"/>
      <c r="G55" s="166">
        <f t="shared" si="0"/>
        <v>2398000</v>
      </c>
      <c r="H55" s="166">
        <f t="shared" si="1"/>
        <v>2398000</v>
      </c>
      <c r="I55" s="166"/>
      <c r="J55" s="166">
        <v>2398000</v>
      </c>
      <c r="K55" s="167" t="s">
        <v>535</v>
      </c>
    </row>
    <row r="56" spans="1:11" ht="20.100000000000001" customHeight="1">
      <c r="A56" s="48"/>
      <c r="B56" s="48"/>
      <c r="C56" s="48"/>
      <c r="D56" s="48"/>
      <c r="E56" s="49"/>
      <c r="F56" s="49"/>
      <c r="G56" s="166">
        <f t="shared" si="0"/>
        <v>2451000</v>
      </c>
      <c r="H56" s="166">
        <f t="shared" si="1"/>
        <v>2451000</v>
      </c>
      <c r="I56" s="166"/>
      <c r="J56" s="166">
        <v>2451000</v>
      </c>
      <c r="K56" s="167" t="s">
        <v>593</v>
      </c>
    </row>
    <row r="57" spans="1:11" ht="20.100000000000001" customHeight="1">
      <c r="A57" s="48"/>
      <c r="B57" s="48"/>
      <c r="C57" s="48"/>
      <c r="D57" s="48"/>
      <c r="E57" s="49"/>
      <c r="F57" s="49"/>
      <c r="G57" s="166">
        <f t="shared" si="0"/>
        <v>746000</v>
      </c>
      <c r="H57" s="166">
        <f t="shared" si="1"/>
        <v>746000</v>
      </c>
      <c r="I57" s="166"/>
      <c r="J57" s="166">
        <v>746000</v>
      </c>
      <c r="K57" s="167" t="s">
        <v>536</v>
      </c>
    </row>
    <row r="58" spans="1:11" ht="20.100000000000001" customHeight="1">
      <c r="A58" s="48"/>
      <c r="B58" s="48"/>
      <c r="C58" s="48"/>
      <c r="D58" s="48"/>
      <c r="E58" s="49"/>
      <c r="F58" s="49"/>
      <c r="G58" s="166">
        <f t="shared" si="0"/>
        <v>672000</v>
      </c>
      <c r="H58" s="166">
        <f t="shared" si="1"/>
        <v>672000</v>
      </c>
      <c r="I58" s="166"/>
      <c r="J58" s="166">
        <v>672000</v>
      </c>
      <c r="K58" s="167" t="s">
        <v>594</v>
      </c>
    </row>
    <row r="59" spans="1:11" ht="20.100000000000001" customHeight="1">
      <c r="A59" s="48"/>
      <c r="B59" s="48"/>
      <c r="C59" s="48"/>
      <c r="D59" s="48"/>
      <c r="E59" s="49"/>
      <c r="F59" s="49"/>
      <c r="G59" s="166">
        <f t="shared" si="0"/>
        <v>701000</v>
      </c>
      <c r="H59" s="166">
        <f t="shared" si="1"/>
        <v>701000</v>
      </c>
      <c r="I59" s="166"/>
      <c r="J59" s="166">
        <v>701000</v>
      </c>
      <c r="K59" s="167" t="s">
        <v>595</v>
      </c>
    </row>
    <row r="60" spans="1:11" ht="20.100000000000001" customHeight="1">
      <c r="A60" s="48"/>
      <c r="B60" s="48"/>
      <c r="C60" s="48"/>
      <c r="D60" s="48"/>
      <c r="E60" s="49"/>
      <c r="F60" s="49"/>
      <c r="G60" s="166">
        <f t="shared" si="0"/>
        <v>46000</v>
      </c>
      <c r="H60" s="166">
        <f t="shared" si="1"/>
        <v>46000</v>
      </c>
      <c r="I60" s="166"/>
      <c r="J60" s="166">
        <v>46000</v>
      </c>
      <c r="K60" s="167" t="s">
        <v>596</v>
      </c>
    </row>
    <row r="61" spans="1:11" ht="20.100000000000001" customHeight="1">
      <c r="A61" s="48"/>
      <c r="B61" s="48"/>
      <c r="C61" s="48"/>
      <c r="D61" s="48"/>
      <c r="E61" s="49"/>
      <c r="F61" s="49"/>
      <c r="G61" s="166">
        <f t="shared" si="0"/>
        <v>151000</v>
      </c>
      <c r="H61" s="166">
        <f t="shared" si="1"/>
        <v>151000</v>
      </c>
      <c r="I61" s="166"/>
      <c r="J61" s="166">
        <v>151000</v>
      </c>
      <c r="K61" s="167" t="s">
        <v>597</v>
      </c>
    </row>
    <row r="62" spans="1:11" ht="20.100000000000001" customHeight="1">
      <c r="A62" s="48"/>
      <c r="B62" s="48"/>
      <c r="C62" s="48"/>
      <c r="D62" s="48"/>
      <c r="E62" s="49"/>
      <c r="F62" s="49"/>
      <c r="G62" s="166">
        <f t="shared" ref="G62:G68" si="2">J62</f>
        <v>835000</v>
      </c>
      <c r="H62" s="166">
        <f t="shared" ref="H62:H68" si="3">J62</f>
        <v>835000</v>
      </c>
      <c r="I62" s="166"/>
      <c r="J62" s="166">
        <v>835000</v>
      </c>
      <c r="K62" s="167" t="s">
        <v>598</v>
      </c>
    </row>
    <row r="63" spans="1:11" ht="20.100000000000001" customHeight="1">
      <c r="A63" s="48"/>
      <c r="B63" s="48"/>
      <c r="C63" s="48"/>
      <c r="D63" s="48"/>
      <c r="E63" s="49"/>
      <c r="F63" s="49"/>
      <c r="G63" s="166">
        <f t="shared" si="2"/>
        <v>633000</v>
      </c>
      <c r="H63" s="166">
        <f t="shared" si="3"/>
        <v>633000</v>
      </c>
      <c r="I63" s="166"/>
      <c r="J63" s="166">
        <v>633000</v>
      </c>
      <c r="K63" s="167" t="s">
        <v>599</v>
      </c>
    </row>
    <row r="64" spans="1:11" ht="20.100000000000001" customHeight="1">
      <c r="A64" s="48"/>
      <c r="B64" s="48"/>
      <c r="C64" s="48"/>
      <c r="D64" s="48"/>
      <c r="E64" s="49"/>
      <c r="F64" s="49"/>
      <c r="G64" s="166">
        <f t="shared" si="2"/>
        <v>523000</v>
      </c>
      <c r="H64" s="166">
        <f t="shared" si="3"/>
        <v>523000</v>
      </c>
      <c r="I64" s="166"/>
      <c r="J64" s="166">
        <v>523000</v>
      </c>
      <c r="K64" s="167" t="s">
        <v>600</v>
      </c>
    </row>
    <row r="65" spans="1:11" ht="20.100000000000001" customHeight="1">
      <c r="A65" s="48"/>
      <c r="B65" s="48"/>
      <c r="C65" s="48"/>
      <c r="D65" s="48"/>
      <c r="E65" s="49"/>
      <c r="F65" s="49"/>
      <c r="G65" s="166">
        <f t="shared" si="2"/>
        <v>1091000</v>
      </c>
      <c r="H65" s="166">
        <f t="shared" si="3"/>
        <v>1091000</v>
      </c>
      <c r="I65" s="166"/>
      <c r="J65" s="166">
        <v>1091000</v>
      </c>
      <c r="K65" s="167" t="s">
        <v>601</v>
      </c>
    </row>
    <row r="66" spans="1:11" ht="20.100000000000001" customHeight="1">
      <c r="A66" s="48"/>
      <c r="B66" s="48"/>
      <c r="C66" s="48"/>
      <c r="D66" s="48"/>
      <c r="E66" s="49"/>
      <c r="F66" s="49"/>
      <c r="G66" s="166">
        <f t="shared" si="2"/>
        <v>3378000</v>
      </c>
      <c r="H66" s="166">
        <f t="shared" si="3"/>
        <v>3378000</v>
      </c>
      <c r="I66" s="166"/>
      <c r="J66" s="166">
        <v>3378000</v>
      </c>
      <c r="K66" s="167" t="s">
        <v>602</v>
      </c>
    </row>
    <row r="67" spans="1:11" ht="20.100000000000001" customHeight="1">
      <c r="A67" s="48"/>
      <c r="B67" s="48"/>
      <c r="C67" s="48"/>
      <c r="D67" s="48"/>
      <c r="E67" s="49"/>
      <c r="F67" s="49"/>
      <c r="G67" s="166">
        <f t="shared" si="2"/>
        <v>491000</v>
      </c>
      <c r="H67" s="166">
        <f t="shared" si="3"/>
        <v>491000</v>
      </c>
      <c r="I67" s="166"/>
      <c r="J67" s="166">
        <v>491000</v>
      </c>
      <c r="K67" s="167" t="s">
        <v>603</v>
      </c>
    </row>
    <row r="68" spans="1:11" ht="20.100000000000001" customHeight="1">
      <c r="A68" s="48"/>
      <c r="B68" s="48"/>
      <c r="C68" s="48"/>
      <c r="D68" s="48"/>
      <c r="E68" s="49"/>
      <c r="F68" s="49"/>
      <c r="G68" s="166">
        <f t="shared" si="2"/>
        <v>743000</v>
      </c>
      <c r="H68" s="166">
        <f t="shared" si="3"/>
        <v>743000</v>
      </c>
      <c r="I68" s="166"/>
      <c r="J68" s="166">
        <v>743000</v>
      </c>
      <c r="K68" s="167" t="s">
        <v>604</v>
      </c>
    </row>
    <row r="69" spans="1:11" ht="20.100000000000001" customHeight="1">
      <c r="A69" s="289" t="s">
        <v>156</v>
      </c>
      <c r="B69" s="289"/>
      <c r="C69" s="289"/>
      <c r="D69" s="289"/>
      <c r="E69" s="289"/>
      <c r="F69" s="289"/>
      <c r="G69" s="165">
        <f>SUM(G7:G68)</f>
        <v>81832310</v>
      </c>
      <c r="H69" s="165">
        <f>SUM(H7:H68)</f>
        <v>81832310</v>
      </c>
      <c r="I69" s="165">
        <f>SUM(I7:I68)</f>
        <v>0</v>
      </c>
      <c r="J69" s="165">
        <f>SUM(J7:J68)</f>
        <v>81832310</v>
      </c>
      <c r="K69" s="165"/>
    </row>
    <row r="70" spans="1:11">
      <c r="A70" s="9"/>
      <c r="B70" s="10"/>
    </row>
    <row r="71" spans="1:11" ht="30" customHeight="1">
      <c r="A71" s="19" t="s">
        <v>171</v>
      </c>
      <c r="B71" s="19"/>
      <c r="C71" s="19"/>
      <c r="D71" s="19"/>
      <c r="E71" s="19"/>
      <c r="F71" s="19"/>
      <c r="G71" s="4"/>
    </row>
    <row r="72" spans="1:11" ht="15" customHeight="1">
      <c r="A72" s="337" t="s">
        <v>427</v>
      </c>
      <c r="B72" s="338"/>
      <c r="C72" s="338"/>
      <c r="D72" s="338"/>
      <c r="E72" s="339"/>
      <c r="F72" s="166">
        <v>326273</v>
      </c>
      <c r="H72" s="4"/>
    </row>
    <row r="73" spans="1:11" ht="15" customHeight="1">
      <c r="A73" s="337" t="s">
        <v>411</v>
      </c>
      <c r="B73" s="338"/>
      <c r="C73" s="338"/>
      <c r="D73" s="338"/>
      <c r="E73" s="339"/>
      <c r="F73" s="166">
        <v>98824750</v>
      </c>
      <c r="H73" s="4"/>
    </row>
    <row r="74" spans="1:11" ht="15" customHeight="1">
      <c r="A74" s="337" t="s">
        <v>453</v>
      </c>
      <c r="B74" s="338"/>
      <c r="C74" s="338"/>
      <c r="D74" s="338"/>
      <c r="E74" s="339"/>
      <c r="F74" s="166">
        <v>6000</v>
      </c>
      <c r="H74" s="4"/>
    </row>
    <row r="75" spans="1:11" ht="15" customHeight="1">
      <c r="A75" s="337" t="s">
        <v>412</v>
      </c>
      <c r="B75" s="338" t="s">
        <v>456</v>
      </c>
      <c r="C75" s="338" t="s">
        <v>456</v>
      </c>
      <c r="D75" s="338" t="s">
        <v>456</v>
      </c>
      <c r="E75" s="339" t="s">
        <v>456</v>
      </c>
      <c r="F75" s="166">
        <v>14000</v>
      </c>
      <c r="H75" s="4"/>
    </row>
    <row r="76" spans="1:11" ht="15" customHeight="1">
      <c r="A76" s="337" t="s">
        <v>414</v>
      </c>
      <c r="B76" s="338" t="s">
        <v>414</v>
      </c>
      <c r="C76" s="338" t="s">
        <v>414</v>
      </c>
      <c r="D76" s="338" t="s">
        <v>414</v>
      </c>
      <c r="E76" s="339" t="s">
        <v>414</v>
      </c>
      <c r="F76" s="166">
        <v>79873970</v>
      </c>
      <c r="H76" s="4"/>
    </row>
    <row r="77" spans="1:11" ht="15" customHeight="1">
      <c r="A77" s="289" t="s">
        <v>134</v>
      </c>
      <c r="B77" s="289"/>
      <c r="C77" s="289"/>
      <c r="D77" s="289"/>
      <c r="E77" s="289"/>
      <c r="F77" s="165">
        <f>SUM(F72:F76)</f>
        <v>179044993</v>
      </c>
      <c r="H77" s="4"/>
    </row>
    <row r="78" spans="1:11">
      <c r="H78" s="4"/>
    </row>
    <row r="79" spans="1:11">
      <c r="H79" s="4"/>
    </row>
  </sheetData>
  <mergeCells count="18">
    <mergeCell ref="A2:K2"/>
    <mergeCell ref="I5:I6"/>
    <mergeCell ref="J5:J6"/>
    <mergeCell ref="K5:K6"/>
    <mergeCell ref="A6:B6"/>
    <mergeCell ref="E6:F6"/>
    <mergeCell ref="A74:E74"/>
    <mergeCell ref="A77:E77"/>
    <mergeCell ref="A5:F5"/>
    <mergeCell ref="A3:K3"/>
    <mergeCell ref="G5:G6"/>
    <mergeCell ref="H5:H6"/>
    <mergeCell ref="A73:E73"/>
    <mergeCell ref="C6:D6"/>
    <mergeCell ref="A72:E72"/>
    <mergeCell ref="A69:F69"/>
    <mergeCell ref="A75:E75"/>
    <mergeCell ref="A76:E76"/>
  </mergeCells>
  <phoneticPr fontId="3" type="noConversion"/>
  <printOptions horizontalCentered="1"/>
  <pageMargins left="0.17" right="0.15748031496062992" top="0.26" bottom="0.26" header="0.17" footer="0.17"/>
  <pageSetup paperSize="9" scale="84" orientation="portrait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D43"/>
  <sheetViews>
    <sheetView zoomScale="115" zoomScaleNormal="115" workbookViewId="0">
      <selection activeCell="F25" sqref="F25"/>
    </sheetView>
  </sheetViews>
  <sheetFormatPr defaultColWidth="8.77734375" defaultRowHeight="13.5"/>
  <cols>
    <col min="1" max="1" width="12.109375" style="4" customWidth="1"/>
    <col min="2" max="2" width="39.33203125" style="4" customWidth="1"/>
    <col min="3" max="3" width="15.6640625" style="4" customWidth="1"/>
    <col min="4" max="4" width="13.44140625" style="4" customWidth="1"/>
    <col min="5" max="5" width="8.88671875" style="4" customWidth="1"/>
    <col min="6" max="6" width="12.6640625" style="4" bestFit="1" customWidth="1"/>
    <col min="7" max="16384" width="8.77734375" style="4"/>
  </cols>
  <sheetData>
    <row r="1" spans="1:4" ht="20.100000000000001" customHeight="1">
      <c r="A1" s="19" t="s">
        <v>157</v>
      </c>
      <c r="B1" s="42"/>
      <c r="C1" s="42"/>
      <c r="D1" s="42"/>
    </row>
    <row r="2" spans="1:4" customFormat="1" ht="50.1" customHeight="1">
      <c r="A2" s="334" t="s">
        <v>162</v>
      </c>
      <c r="B2" s="334"/>
      <c r="C2" s="334"/>
      <c r="D2" s="334"/>
    </row>
    <row r="3" spans="1:4" customFormat="1" ht="19.149999999999999" customHeight="1">
      <c r="A3" s="346" t="s">
        <v>589</v>
      </c>
      <c r="B3" s="346"/>
      <c r="C3" s="346"/>
      <c r="D3" s="346"/>
    </row>
    <row r="4" spans="1:4" customFormat="1" ht="19.149999999999999" customHeight="1">
      <c r="A4" s="52"/>
      <c r="B4" s="52"/>
      <c r="C4" s="52"/>
      <c r="D4" s="52"/>
    </row>
    <row r="5" spans="1:4" customFormat="1" ht="19.149999999999999" customHeight="1">
      <c r="A5" s="52"/>
      <c r="B5" s="52"/>
      <c r="C5" s="52"/>
      <c r="D5" s="52"/>
    </row>
    <row r="6" spans="1:4" customFormat="1" ht="19.149999999999999" customHeight="1">
      <c r="A6" s="52"/>
      <c r="B6" s="52"/>
      <c r="C6" s="52"/>
      <c r="D6" s="52"/>
    </row>
    <row r="7" spans="1:4" customFormat="1" ht="19.149999999999999" customHeight="1">
      <c r="A7" s="52"/>
      <c r="B7" s="52"/>
      <c r="C7" s="52"/>
      <c r="D7" s="36" t="s">
        <v>150</v>
      </c>
    </row>
    <row r="8" spans="1:4" customFormat="1" ht="20.100000000000001" customHeight="1">
      <c r="A8" s="105" t="s">
        <v>137</v>
      </c>
      <c r="B8" s="105" t="s">
        <v>0</v>
      </c>
      <c r="C8" s="105" t="s">
        <v>179</v>
      </c>
      <c r="D8" s="105" t="s">
        <v>54</v>
      </c>
    </row>
    <row r="9" spans="1:4" customFormat="1" ht="22.9" customHeight="1">
      <c r="A9" s="303" t="s">
        <v>493</v>
      </c>
      <c r="B9" s="184" t="s">
        <v>460</v>
      </c>
      <c r="C9" s="183">
        <v>2862241</v>
      </c>
      <c r="D9" s="41"/>
    </row>
    <row r="10" spans="1:4" customFormat="1" ht="22.9" customHeight="1">
      <c r="A10" s="294"/>
      <c r="B10" s="184" t="s">
        <v>605</v>
      </c>
      <c r="C10" s="183">
        <v>2646000</v>
      </c>
      <c r="D10" s="41"/>
    </row>
    <row r="11" spans="1:4" s="217" customFormat="1" ht="22.9" customHeight="1">
      <c r="A11" s="294"/>
      <c r="B11" s="184" t="s">
        <v>494</v>
      </c>
      <c r="C11" s="183">
        <v>30000</v>
      </c>
      <c r="D11" s="41"/>
    </row>
    <row r="12" spans="1:4" customFormat="1" ht="22.9" customHeight="1">
      <c r="A12" s="294"/>
      <c r="B12" s="184" t="s">
        <v>606</v>
      </c>
      <c r="C12" s="183">
        <v>168520</v>
      </c>
      <c r="D12" s="41"/>
    </row>
    <row r="13" spans="1:4" customFormat="1" ht="20.100000000000001" customHeight="1">
      <c r="A13" s="289" t="s">
        <v>134</v>
      </c>
      <c r="B13" s="289"/>
      <c r="C13" s="53">
        <f>SUM(C9:C12)</f>
        <v>5706761</v>
      </c>
      <c r="D13" s="54"/>
    </row>
    <row r="14" spans="1:4" customFormat="1" ht="20.100000000000001" customHeight="1">
      <c r="A14" s="52"/>
      <c r="B14" s="52"/>
      <c r="C14" s="52"/>
      <c r="D14" s="52"/>
    </row>
    <row r="15" spans="1:4" customFormat="1" ht="20.100000000000001" customHeight="1">
      <c r="A15" s="42"/>
      <c r="B15" s="21"/>
      <c r="C15" s="21"/>
      <c r="D15" s="36" t="s">
        <v>158</v>
      </c>
    </row>
    <row r="16" spans="1:4" ht="30" customHeight="1">
      <c r="A16" s="105" t="s">
        <v>137</v>
      </c>
      <c r="B16" s="105" t="s">
        <v>0</v>
      </c>
      <c r="C16" s="105" t="s">
        <v>179</v>
      </c>
      <c r="D16" s="105" t="s">
        <v>54</v>
      </c>
    </row>
    <row r="17" spans="1:4" ht="30" customHeight="1">
      <c r="A17" s="303" t="s">
        <v>159</v>
      </c>
      <c r="B17" s="41" t="s">
        <v>607</v>
      </c>
      <c r="C17" s="168">
        <v>38560</v>
      </c>
      <c r="D17" s="41"/>
    </row>
    <row r="18" spans="1:4" ht="30" customHeight="1">
      <c r="A18" s="294"/>
      <c r="B18" s="41" t="s">
        <v>608</v>
      </c>
      <c r="C18" s="191">
        <v>12090</v>
      </c>
      <c r="D18" s="41"/>
    </row>
    <row r="19" spans="1:4" ht="30" customHeight="1">
      <c r="A19" s="294"/>
      <c r="B19" s="41" t="s">
        <v>609</v>
      </c>
      <c r="C19" s="191">
        <v>407160</v>
      </c>
      <c r="D19" s="41"/>
    </row>
    <row r="20" spans="1:4" ht="30" customHeight="1">
      <c r="A20" s="294"/>
      <c r="B20" s="41" t="s">
        <v>610</v>
      </c>
      <c r="C20" s="191">
        <v>17539630</v>
      </c>
      <c r="D20" s="41"/>
    </row>
    <row r="21" spans="1:4" ht="30" customHeight="1">
      <c r="A21" s="294"/>
      <c r="B21" s="41" t="s">
        <v>611</v>
      </c>
      <c r="C21" s="191">
        <v>3358370</v>
      </c>
      <c r="D21" s="41"/>
    </row>
    <row r="22" spans="1:4" ht="30" customHeight="1">
      <c r="A22" s="294"/>
      <c r="B22" s="41" t="s">
        <v>612</v>
      </c>
      <c r="C22" s="191">
        <v>3662950</v>
      </c>
      <c r="D22" s="41"/>
    </row>
    <row r="23" spans="1:4" ht="30" customHeight="1">
      <c r="A23" s="294"/>
      <c r="B23" s="41" t="s">
        <v>613</v>
      </c>
      <c r="C23" s="191">
        <v>6974580</v>
      </c>
      <c r="D23" s="41"/>
    </row>
    <row r="24" spans="1:4" ht="30" customHeight="1">
      <c r="A24" s="294"/>
      <c r="B24" s="41" t="s">
        <v>614</v>
      </c>
      <c r="C24" s="191">
        <v>2980</v>
      </c>
      <c r="D24" s="41"/>
    </row>
    <row r="25" spans="1:4" ht="30" customHeight="1">
      <c r="A25" s="294"/>
      <c r="B25" s="41" t="s">
        <v>615</v>
      </c>
      <c r="C25" s="191">
        <v>1255840</v>
      </c>
      <c r="D25" s="41"/>
    </row>
    <row r="26" spans="1:4" ht="30" customHeight="1">
      <c r="A26" s="294"/>
      <c r="B26" s="41" t="s">
        <v>616</v>
      </c>
      <c r="C26" s="191">
        <v>4870</v>
      </c>
      <c r="D26" s="41"/>
    </row>
    <row r="27" spans="1:4" ht="30" customHeight="1">
      <c r="A27" s="294"/>
      <c r="B27" s="41" t="s">
        <v>617</v>
      </c>
      <c r="C27" s="191">
        <v>11800</v>
      </c>
      <c r="D27" s="41"/>
    </row>
    <row r="28" spans="1:4" ht="30" customHeight="1">
      <c r="A28" s="289" t="s">
        <v>160</v>
      </c>
      <c r="B28" s="289"/>
      <c r="C28" s="53">
        <f>SUM(C17:C27)</f>
        <v>33268830</v>
      </c>
      <c r="D28" s="54"/>
    </row>
    <row r="29" spans="1:4">
      <c r="A29" s="9"/>
      <c r="B29" s="10"/>
    </row>
    <row r="31" spans="1:4">
      <c r="B31"/>
      <c r="C31" s="20"/>
      <c r="D31"/>
    </row>
    <row r="33" spans="2:3">
      <c r="C33" s="22"/>
    </row>
    <row r="38" spans="2:3">
      <c r="B38" s="50"/>
      <c r="C38" s="51"/>
    </row>
    <row r="39" spans="2:3">
      <c r="B39" s="50"/>
      <c r="C39" s="51"/>
    </row>
    <row r="40" spans="2:3">
      <c r="B40" s="50"/>
      <c r="C40" s="51"/>
    </row>
    <row r="41" spans="2:3">
      <c r="B41" s="50"/>
      <c r="C41" s="51"/>
    </row>
    <row r="42" spans="2:3">
      <c r="B42" s="50"/>
      <c r="C42" s="51"/>
    </row>
    <row r="43" spans="2:3">
      <c r="B43" s="50"/>
      <c r="C43" s="51"/>
    </row>
  </sheetData>
  <mergeCells count="6">
    <mergeCell ref="A9:A12"/>
    <mergeCell ref="A13:B13"/>
    <mergeCell ref="A28:B28"/>
    <mergeCell ref="A2:D2"/>
    <mergeCell ref="A3:D3"/>
    <mergeCell ref="A17:A27"/>
  </mergeCells>
  <phoneticPr fontId="3" type="noConversion"/>
  <printOptions horizontalCentered="1"/>
  <pageMargins left="0.15748031496062992" right="0.15748031496062992" top="0.9055118110236221" bottom="0.59055118110236227" header="0.51181102362204722" footer="0.51181102362204722"/>
  <pageSetup paperSize="9" scale="85" orientation="portrait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H214"/>
  <sheetViews>
    <sheetView workbookViewId="0">
      <selection activeCell="F6" sqref="F6"/>
    </sheetView>
  </sheetViews>
  <sheetFormatPr defaultColWidth="8.77734375" defaultRowHeight="13.5"/>
  <cols>
    <col min="1" max="1" width="17.77734375" style="42" customWidth="1"/>
    <col min="2" max="2" width="18.5546875" style="42" bestFit="1" customWidth="1"/>
    <col min="3" max="3" width="6.77734375" style="42" customWidth="1"/>
    <col min="4" max="4" width="14.21875" style="42" customWidth="1"/>
    <col min="5" max="5" width="9" style="42" customWidth="1"/>
    <col min="6" max="6" width="13.77734375" style="42" customWidth="1"/>
    <col min="7" max="7" width="14.21875" style="43" customWidth="1"/>
    <col min="8" max="8" width="9" style="42" customWidth="1"/>
    <col min="9" max="9" width="12.33203125" style="42" bestFit="1" customWidth="1"/>
    <col min="10" max="10" width="13.44140625" style="42" bestFit="1" customWidth="1"/>
    <col min="11" max="16384" width="8.77734375" style="42"/>
  </cols>
  <sheetData>
    <row r="1" spans="1:8" s="4" customFormat="1" ht="20.100000000000001" customHeight="1">
      <c r="A1" s="19" t="s">
        <v>135</v>
      </c>
      <c r="B1" s="42"/>
      <c r="C1" s="42"/>
      <c r="D1" s="42"/>
      <c r="E1" s="42"/>
      <c r="F1" s="42"/>
      <c r="G1" s="43"/>
      <c r="H1" s="42"/>
    </row>
    <row r="2" spans="1:8" ht="50.1" customHeight="1">
      <c r="A2" s="348" t="s">
        <v>136</v>
      </c>
      <c r="B2" s="348"/>
      <c r="C2" s="348"/>
      <c r="D2" s="348"/>
      <c r="E2" s="348"/>
      <c r="F2" s="348"/>
      <c r="G2" s="348"/>
      <c r="H2" s="348"/>
    </row>
    <row r="3" spans="1:8" ht="20.100000000000001" customHeight="1">
      <c r="A3" s="349" t="s">
        <v>589</v>
      </c>
      <c r="B3" s="349"/>
      <c r="C3" s="349"/>
      <c r="D3" s="349"/>
      <c r="E3" s="349"/>
      <c r="F3" s="349"/>
      <c r="G3" s="349"/>
      <c r="H3" s="349"/>
    </row>
    <row r="4" spans="1:8" s="19" customFormat="1" ht="20.100000000000001" customHeight="1">
      <c r="A4" s="55"/>
      <c r="B4" s="55"/>
      <c r="C4" s="55"/>
      <c r="D4" s="23"/>
      <c r="E4" s="23"/>
      <c r="F4" s="23"/>
      <c r="G4" s="23"/>
      <c r="H4" s="36" t="s">
        <v>150</v>
      </c>
    </row>
    <row r="5" spans="1:8" ht="60" customHeight="1">
      <c r="A5" s="106" t="s">
        <v>137</v>
      </c>
      <c r="B5" s="107" t="s">
        <v>0</v>
      </c>
      <c r="C5" s="108" t="s">
        <v>138</v>
      </c>
      <c r="D5" s="56" t="s">
        <v>139</v>
      </c>
      <c r="E5" s="56" t="s">
        <v>140</v>
      </c>
      <c r="F5" s="56" t="s">
        <v>141</v>
      </c>
      <c r="G5" s="56" t="s">
        <v>142</v>
      </c>
      <c r="H5" s="56" t="s">
        <v>54</v>
      </c>
    </row>
    <row r="6" spans="1:8" s="19" customFormat="1" ht="60" customHeight="1">
      <c r="A6" s="28" t="s">
        <v>146</v>
      </c>
      <c r="B6" s="32" t="s">
        <v>522</v>
      </c>
      <c r="C6" s="30"/>
      <c r="D6" s="57">
        <v>1242944700</v>
      </c>
      <c r="E6" s="31" t="s">
        <v>133</v>
      </c>
      <c r="F6" s="33">
        <v>0</v>
      </c>
      <c r="G6" s="33">
        <f>D6-F6</f>
        <v>1242944700</v>
      </c>
      <c r="H6" s="27"/>
    </row>
    <row r="7" spans="1:8" s="19" customFormat="1" ht="60" customHeight="1">
      <c r="A7" s="28" t="s">
        <v>145</v>
      </c>
      <c r="B7" s="29" t="s">
        <v>372</v>
      </c>
      <c r="C7" s="30"/>
      <c r="D7" s="169">
        <v>31478890498</v>
      </c>
      <c r="E7" s="175" t="s">
        <v>133</v>
      </c>
      <c r="F7" s="169">
        <v>12793663890</v>
      </c>
      <c r="G7" s="33">
        <f t="shared" ref="G7:G11" si="0">D7-F7</f>
        <v>18685226608</v>
      </c>
      <c r="H7" s="27"/>
    </row>
    <row r="8" spans="1:8" s="19" customFormat="1" ht="60" customHeight="1">
      <c r="A8" s="28" t="s">
        <v>147</v>
      </c>
      <c r="B8" s="29" t="s">
        <v>403</v>
      </c>
      <c r="C8" s="30"/>
      <c r="D8" s="169">
        <v>72736339</v>
      </c>
      <c r="E8" s="175" t="s">
        <v>133</v>
      </c>
      <c r="F8" s="169">
        <v>13965319</v>
      </c>
      <c r="G8" s="33">
        <f t="shared" si="0"/>
        <v>58771020</v>
      </c>
      <c r="H8" s="27"/>
    </row>
    <row r="9" spans="1:8" s="19" customFormat="1" ht="60" customHeight="1">
      <c r="A9" s="28" t="s">
        <v>148</v>
      </c>
      <c r="B9" s="29" t="s">
        <v>149</v>
      </c>
      <c r="C9" s="30"/>
      <c r="D9" s="169">
        <v>849069000</v>
      </c>
      <c r="E9" s="175" t="s">
        <v>133</v>
      </c>
      <c r="F9" s="169">
        <v>263474237</v>
      </c>
      <c r="G9" s="33">
        <f t="shared" si="0"/>
        <v>585594763</v>
      </c>
      <c r="H9" s="27"/>
    </row>
    <row r="10" spans="1:8" s="19" customFormat="1" ht="60" customHeight="1">
      <c r="A10" s="24" t="s">
        <v>143</v>
      </c>
      <c r="B10" s="25" t="s">
        <v>144</v>
      </c>
      <c r="C10" s="26"/>
      <c r="D10" s="169">
        <v>1621593662</v>
      </c>
      <c r="E10" s="175" t="s">
        <v>133</v>
      </c>
      <c r="F10" s="169">
        <v>1616803033</v>
      </c>
      <c r="G10" s="33">
        <f t="shared" si="0"/>
        <v>4790629</v>
      </c>
      <c r="H10" s="27"/>
    </row>
    <row r="11" spans="1:8" s="19" customFormat="1" ht="60" customHeight="1">
      <c r="A11" s="24" t="s">
        <v>360</v>
      </c>
      <c r="B11" s="25" t="s">
        <v>370</v>
      </c>
      <c r="C11" s="26"/>
      <c r="D11" s="169">
        <v>7339500</v>
      </c>
      <c r="E11" s="175" t="s">
        <v>133</v>
      </c>
      <c r="F11" s="169">
        <v>7336500</v>
      </c>
      <c r="G11" s="33">
        <f t="shared" si="0"/>
        <v>3000</v>
      </c>
      <c r="H11" s="27"/>
    </row>
    <row r="12" spans="1:8" s="19" customFormat="1" ht="60" customHeight="1">
      <c r="A12" s="347" t="s">
        <v>134</v>
      </c>
      <c r="B12" s="347"/>
      <c r="C12" s="347"/>
      <c r="D12" s="169">
        <f>SUM(D6:D11)</f>
        <v>35272573699</v>
      </c>
      <c r="E12" s="176"/>
      <c r="F12" s="169">
        <f>SUM(F6:F11)</f>
        <v>14695242979</v>
      </c>
      <c r="G12" s="169">
        <f>SUM(G6:G11)</f>
        <v>20577330720</v>
      </c>
      <c r="H12" s="27"/>
    </row>
    <row r="13" spans="1:8">
      <c r="F13" s="43"/>
      <c r="G13" s="42"/>
    </row>
    <row r="14" spans="1:8">
      <c r="F14" s="43"/>
      <c r="G14" s="42"/>
    </row>
    <row r="15" spans="1:8">
      <c r="F15" s="43"/>
      <c r="G15" s="42"/>
    </row>
    <row r="16" spans="1:8">
      <c r="F16" s="43"/>
      <c r="G16" s="42"/>
    </row>
    <row r="17" spans="6:7">
      <c r="F17" s="43"/>
      <c r="G17" s="42"/>
    </row>
    <row r="18" spans="6:7">
      <c r="F18" s="43"/>
      <c r="G18" s="42"/>
    </row>
    <row r="19" spans="6:7">
      <c r="F19" s="43"/>
      <c r="G19" s="42"/>
    </row>
    <row r="20" spans="6:7">
      <c r="F20" s="43"/>
      <c r="G20" s="42"/>
    </row>
    <row r="21" spans="6:7">
      <c r="F21" s="43"/>
      <c r="G21" s="42"/>
    </row>
    <row r="22" spans="6:7">
      <c r="F22" s="43"/>
      <c r="G22" s="42"/>
    </row>
    <row r="23" spans="6:7">
      <c r="F23" s="43"/>
      <c r="G23" s="42"/>
    </row>
    <row r="24" spans="6:7">
      <c r="F24" s="43"/>
      <c r="G24" s="42"/>
    </row>
    <row r="25" spans="6:7">
      <c r="F25" s="43"/>
      <c r="G25" s="42"/>
    </row>
    <row r="26" spans="6:7">
      <c r="F26" s="43"/>
      <c r="G26" s="42"/>
    </row>
    <row r="27" spans="6:7">
      <c r="F27" s="43"/>
      <c r="G27" s="42"/>
    </row>
    <row r="28" spans="6:7">
      <c r="F28" s="43"/>
      <c r="G28" s="42"/>
    </row>
    <row r="29" spans="6:7">
      <c r="F29" s="43"/>
      <c r="G29" s="42"/>
    </row>
    <row r="30" spans="6:7">
      <c r="F30" s="43"/>
      <c r="G30" s="42"/>
    </row>
    <row r="31" spans="6:7">
      <c r="F31" s="43"/>
      <c r="G31" s="42"/>
    </row>
    <row r="32" spans="6:7">
      <c r="F32" s="43"/>
      <c r="G32" s="42"/>
    </row>
    <row r="33" spans="6:7">
      <c r="F33" s="43"/>
      <c r="G33" s="42"/>
    </row>
    <row r="34" spans="6:7">
      <c r="F34" s="43"/>
      <c r="G34" s="42"/>
    </row>
    <row r="35" spans="6:7">
      <c r="F35" s="43"/>
      <c r="G35" s="42"/>
    </row>
    <row r="36" spans="6:7">
      <c r="F36" s="43"/>
      <c r="G36" s="42"/>
    </row>
    <row r="37" spans="6:7">
      <c r="F37" s="43"/>
      <c r="G37" s="42"/>
    </row>
    <row r="38" spans="6:7">
      <c r="F38" s="43"/>
      <c r="G38" s="42"/>
    </row>
    <row r="39" spans="6:7">
      <c r="F39" s="43"/>
      <c r="G39" s="42"/>
    </row>
    <row r="40" spans="6:7">
      <c r="F40" s="43"/>
      <c r="G40" s="42"/>
    </row>
    <row r="41" spans="6:7">
      <c r="F41" s="43"/>
      <c r="G41" s="42"/>
    </row>
    <row r="42" spans="6:7">
      <c r="F42" s="43"/>
      <c r="G42" s="42"/>
    </row>
    <row r="43" spans="6:7">
      <c r="F43" s="43"/>
      <c r="G43" s="42"/>
    </row>
    <row r="44" spans="6:7">
      <c r="F44" s="43"/>
      <c r="G44" s="42"/>
    </row>
    <row r="45" spans="6:7">
      <c r="F45" s="43"/>
      <c r="G45" s="42"/>
    </row>
    <row r="46" spans="6:7">
      <c r="F46" s="43"/>
      <c r="G46" s="42"/>
    </row>
    <row r="47" spans="6:7">
      <c r="F47" s="43"/>
      <c r="G47" s="42"/>
    </row>
    <row r="48" spans="6:7">
      <c r="F48" s="43"/>
      <c r="G48" s="42"/>
    </row>
    <row r="49" spans="6:7">
      <c r="F49" s="43"/>
      <c r="G49" s="42"/>
    </row>
    <row r="50" spans="6:7">
      <c r="F50" s="43"/>
      <c r="G50" s="42"/>
    </row>
    <row r="51" spans="6:7">
      <c r="F51" s="43"/>
      <c r="G51" s="42"/>
    </row>
    <row r="52" spans="6:7">
      <c r="F52" s="43"/>
      <c r="G52" s="42"/>
    </row>
    <row r="53" spans="6:7">
      <c r="F53" s="43"/>
      <c r="G53" s="42"/>
    </row>
    <row r="54" spans="6:7">
      <c r="F54" s="43"/>
      <c r="G54" s="42"/>
    </row>
    <row r="55" spans="6:7">
      <c r="F55" s="43"/>
      <c r="G55" s="42"/>
    </row>
    <row r="56" spans="6:7">
      <c r="F56" s="43"/>
      <c r="G56" s="42"/>
    </row>
    <row r="57" spans="6:7">
      <c r="F57" s="43"/>
      <c r="G57" s="42"/>
    </row>
    <row r="58" spans="6:7">
      <c r="F58" s="43"/>
      <c r="G58" s="42"/>
    </row>
    <row r="59" spans="6:7">
      <c r="F59" s="43"/>
      <c r="G59" s="42"/>
    </row>
    <row r="60" spans="6:7">
      <c r="F60" s="43"/>
      <c r="G60" s="42"/>
    </row>
    <row r="61" spans="6:7">
      <c r="F61" s="43"/>
      <c r="G61" s="42"/>
    </row>
    <row r="62" spans="6:7">
      <c r="F62" s="43"/>
      <c r="G62" s="42"/>
    </row>
    <row r="63" spans="6:7">
      <c r="F63" s="43"/>
      <c r="G63" s="42"/>
    </row>
    <row r="64" spans="6:7">
      <c r="F64" s="43"/>
      <c r="G64" s="42"/>
    </row>
    <row r="65" spans="6:7">
      <c r="F65" s="43"/>
      <c r="G65" s="42"/>
    </row>
    <row r="66" spans="6:7">
      <c r="F66" s="43"/>
      <c r="G66" s="42"/>
    </row>
    <row r="67" spans="6:7">
      <c r="F67" s="43"/>
      <c r="G67" s="42"/>
    </row>
    <row r="68" spans="6:7">
      <c r="F68" s="43"/>
      <c r="G68" s="42"/>
    </row>
    <row r="69" spans="6:7">
      <c r="F69" s="43"/>
      <c r="G69" s="42"/>
    </row>
    <row r="70" spans="6:7">
      <c r="F70" s="43"/>
      <c r="G70" s="42"/>
    </row>
    <row r="71" spans="6:7">
      <c r="F71" s="43"/>
      <c r="G71" s="42"/>
    </row>
    <row r="72" spans="6:7">
      <c r="F72" s="43"/>
      <c r="G72" s="42"/>
    </row>
    <row r="73" spans="6:7">
      <c r="F73" s="43"/>
      <c r="G73" s="42"/>
    </row>
    <row r="74" spans="6:7">
      <c r="F74" s="43"/>
      <c r="G74" s="42"/>
    </row>
    <row r="75" spans="6:7">
      <c r="F75" s="43"/>
      <c r="G75" s="42"/>
    </row>
    <row r="76" spans="6:7">
      <c r="F76" s="43"/>
      <c r="G76" s="42"/>
    </row>
    <row r="77" spans="6:7">
      <c r="F77" s="43"/>
      <c r="G77" s="42"/>
    </row>
    <row r="78" spans="6:7">
      <c r="F78" s="43"/>
      <c r="G78" s="42"/>
    </row>
    <row r="79" spans="6:7">
      <c r="F79" s="43"/>
      <c r="G79" s="42"/>
    </row>
    <row r="80" spans="6:7">
      <c r="F80" s="43"/>
      <c r="G80" s="42"/>
    </row>
    <row r="81" spans="6:7">
      <c r="F81" s="43"/>
      <c r="G81" s="42"/>
    </row>
    <row r="82" spans="6:7">
      <c r="F82" s="43"/>
      <c r="G82" s="42"/>
    </row>
    <row r="83" spans="6:7">
      <c r="F83" s="43"/>
      <c r="G83" s="42"/>
    </row>
    <row r="84" spans="6:7">
      <c r="F84" s="43"/>
      <c r="G84" s="42"/>
    </row>
    <row r="85" spans="6:7">
      <c r="F85" s="43"/>
      <c r="G85" s="42"/>
    </row>
    <row r="86" spans="6:7">
      <c r="F86" s="43"/>
      <c r="G86" s="42"/>
    </row>
    <row r="87" spans="6:7">
      <c r="F87" s="43"/>
      <c r="G87" s="42"/>
    </row>
    <row r="88" spans="6:7">
      <c r="F88" s="43"/>
      <c r="G88" s="42"/>
    </row>
    <row r="89" spans="6:7">
      <c r="F89" s="43"/>
      <c r="G89" s="42"/>
    </row>
    <row r="90" spans="6:7">
      <c r="F90" s="43"/>
      <c r="G90" s="42"/>
    </row>
    <row r="91" spans="6:7">
      <c r="F91" s="43"/>
      <c r="G91" s="42"/>
    </row>
    <row r="92" spans="6:7">
      <c r="F92" s="43"/>
      <c r="G92" s="42"/>
    </row>
    <row r="93" spans="6:7">
      <c r="F93" s="43"/>
      <c r="G93" s="42"/>
    </row>
    <row r="94" spans="6:7">
      <c r="F94" s="43"/>
      <c r="G94" s="42"/>
    </row>
    <row r="95" spans="6:7">
      <c r="F95" s="43"/>
      <c r="G95" s="42"/>
    </row>
    <row r="96" spans="6:7">
      <c r="F96" s="43"/>
      <c r="G96" s="42"/>
    </row>
    <row r="97" spans="6:7">
      <c r="F97" s="43"/>
      <c r="G97" s="42"/>
    </row>
    <row r="98" spans="6:7">
      <c r="F98" s="43"/>
      <c r="G98" s="42"/>
    </row>
    <row r="99" spans="6:7">
      <c r="F99" s="43"/>
      <c r="G99" s="42"/>
    </row>
    <row r="100" spans="6:7">
      <c r="F100" s="43"/>
      <c r="G100" s="42"/>
    </row>
    <row r="101" spans="6:7">
      <c r="F101" s="43"/>
      <c r="G101" s="42"/>
    </row>
    <row r="102" spans="6:7">
      <c r="F102" s="43"/>
      <c r="G102" s="42"/>
    </row>
    <row r="103" spans="6:7">
      <c r="F103" s="43"/>
      <c r="G103" s="42"/>
    </row>
    <row r="104" spans="6:7">
      <c r="F104" s="43"/>
      <c r="G104" s="42"/>
    </row>
    <row r="105" spans="6:7">
      <c r="F105" s="43"/>
      <c r="G105" s="42"/>
    </row>
    <row r="106" spans="6:7">
      <c r="F106" s="43"/>
      <c r="G106" s="42"/>
    </row>
    <row r="107" spans="6:7">
      <c r="F107" s="43"/>
      <c r="G107" s="42"/>
    </row>
    <row r="108" spans="6:7">
      <c r="F108" s="43"/>
      <c r="G108" s="42"/>
    </row>
    <row r="109" spans="6:7">
      <c r="F109" s="43"/>
      <c r="G109" s="42"/>
    </row>
    <row r="110" spans="6:7">
      <c r="F110" s="43"/>
      <c r="G110" s="42"/>
    </row>
    <row r="111" spans="6:7">
      <c r="F111" s="43"/>
      <c r="G111" s="42"/>
    </row>
    <row r="112" spans="6:7">
      <c r="F112" s="43"/>
      <c r="G112" s="42"/>
    </row>
    <row r="113" spans="6:7">
      <c r="F113" s="43"/>
      <c r="G113" s="42"/>
    </row>
    <row r="114" spans="6:7">
      <c r="F114" s="43"/>
      <c r="G114" s="42"/>
    </row>
    <row r="115" spans="6:7">
      <c r="F115" s="43"/>
      <c r="G115" s="42"/>
    </row>
    <row r="116" spans="6:7">
      <c r="F116" s="43"/>
      <c r="G116" s="42"/>
    </row>
    <row r="117" spans="6:7">
      <c r="F117" s="43"/>
      <c r="G117" s="42"/>
    </row>
    <row r="118" spans="6:7">
      <c r="F118" s="43"/>
      <c r="G118" s="42"/>
    </row>
    <row r="119" spans="6:7">
      <c r="F119" s="43"/>
      <c r="G119" s="42"/>
    </row>
    <row r="120" spans="6:7">
      <c r="F120" s="43"/>
      <c r="G120" s="42"/>
    </row>
    <row r="121" spans="6:7">
      <c r="F121" s="43"/>
      <c r="G121" s="42"/>
    </row>
    <row r="122" spans="6:7">
      <c r="F122" s="43"/>
      <c r="G122" s="42"/>
    </row>
    <row r="123" spans="6:7">
      <c r="F123" s="43"/>
      <c r="G123" s="42"/>
    </row>
    <row r="124" spans="6:7">
      <c r="F124" s="43"/>
      <c r="G124" s="42"/>
    </row>
    <row r="125" spans="6:7">
      <c r="F125" s="43"/>
      <c r="G125" s="42"/>
    </row>
    <row r="126" spans="6:7">
      <c r="F126" s="43"/>
      <c r="G126" s="42"/>
    </row>
    <row r="127" spans="6:7">
      <c r="F127" s="43"/>
      <c r="G127" s="42"/>
    </row>
    <row r="128" spans="6:7">
      <c r="F128" s="43"/>
      <c r="G128" s="42"/>
    </row>
    <row r="129" spans="6:7">
      <c r="F129" s="43"/>
      <c r="G129" s="42"/>
    </row>
    <row r="130" spans="6:7">
      <c r="F130" s="43"/>
      <c r="G130" s="42"/>
    </row>
    <row r="131" spans="6:7">
      <c r="F131" s="43"/>
      <c r="G131" s="42"/>
    </row>
    <row r="132" spans="6:7">
      <c r="F132" s="43"/>
      <c r="G132" s="42"/>
    </row>
    <row r="133" spans="6:7">
      <c r="F133" s="43"/>
      <c r="G133" s="42"/>
    </row>
    <row r="134" spans="6:7">
      <c r="F134" s="43"/>
      <c r="G134" s="42"/>
    </row>
    <row r="135" spans="6:7">
      <c r="F135" s="43"/>
      <c r="G135" s="42"/>
    </row>
    <row r="136" spans="6:7">
      <c r="F136" s="43"/>
      <c r="G136" s="42"/>
    </row>
    <row r="137" spans="6:7">
      <c r="F137" s="43"/>
      <c r="G137" s="42"/>
    </row>
    <row r="138" spans="6:7">
      <c r="F138" s="43"/>
      <c r="G138" s="42"/>
    </row>
    <row r="139" spans="6:7">
      <c r="F139" s="43"/>
      <c r="G139" s="42"/>
    </row>
    <row r="140" spans="6:7">
      <c r="F140" s="43"/>
      <c r="G140" s="42"/>
    </row>
    <row r="141" spans="6:7">
      <c r="F141" s="43"/>
      <c r="G141" s="42"/>
    </row>
    <row r="142" spans="6:7">
      <c r="F142" s="43"/>
      <c r="G142" s="42"/>
    </row>
    <row r="143" spans="6:7">
      <c r="F143" s="43"/>
      <c r="G143" s="42"/>
    </row>
    <row r="144" spans="6:7">
      <c r="F144" s="43"/>
      <c r="G144" s="42"/>
    </row>
    <row r="145" spans="6:7">
      <c r="F145" s="43"/>
      <c r="G145" s="42"/>
    </row>
    <row r="146" spans="6:7">
      <c r="F146" s="43"/>
      <c r="G146" s="42"/>
    </row>
    <row r="147" spans="6:7">
      <c r="F147" s="43"/>
      <c r="G147" s="42"/>
    </row>
    <row r="148" spans="6:7">
      <c r="F148" s="43"/>
    </row>
    <row r="149" spans="6:7">
      <c r="F149" s="43"/>
    </row>
    <row r="150" spans="6:7">
      <c r="F150" s="43"/>
    </row>
    <row r="151" spans="6:7">
      <c r="F151" s="43"/>
    </row>
    <row r="152" spans="6:7">
      <c r="F152" s="43"/>
    </row>
    <row r="153" spans="6:7">
      <c r="F153" s="43"/>
    </row>
    <row r="154" spans="6:7">
      <c r="F154" s="43"/>
    </row>
    <row r="155" spans="6:7">
      <c r="F155" s="43"/>
    </row>
    <row r="156" spans="6:7">
      <c r="F156" s="43"/>
    </row>
    <row r="157" spans="6:7">
      <c r="F157" s="43"/>
    </row>
    <row r="158" spans="6:7">
      <c r="F158" s="43"/>
    </row>
    <row r="159" spans="6:7">
      <c r="F159" s="43"/>
    </row>
    <row r="160" spans="6:7">
      <c r="F160" s="43"/>
    </row>
    <row r="161" spans="6:6">
      <c r="F161" s="43"/>
    </row>
    <row r="162" spans="6:6">
      <c r="F162" s="43"/>
    </row>
    <row r="163" spans="6:6">
      <c r="F163" s="43"/>
    </row>
    <row r="164" spans="6:6">
      <c r="F164" s="43"/>
    </row>
    <row r="165" spans="6:6">
      <c r="F165" s="43"/>
    </row>
    <row r="166" spans="6:6">
      <c r="F166" s="43"/>
    </row>
    <row r="167" spans="6:6">
      <c r="F167" s="43"/>
    </row>
    <row r="168" spans="6:6">
      <c r="F168" s="43"/>
    </row>
    <row r="169" spans="6:6">
      <c r="F169" s="43"/>
    </row>
    <row r="170" spans="6:6">
      <c r="F170" s="43"/>
    </row>
    <row r="171" spans="6:6">
      <c r="F171" s="43"/>
    </row>
    <row r="172" spans="6:6">
      <c r="F172" s="43"/>
    </row>
    <row r="173" spans="6:6">
      <c r="F173" s="43"/>
    </row>
    <row r="174" spans="6:6">
      <c r="F174" s="43"/>
    </row>
    <row r="175" spans="6:6">
      <c r="F175" s="43"/>
    </row>
    <row r="176" spans="6:6">
      <c r="F176" s="43"/>
    </row>
    <row r="177" spans="6:6">
      <c r="F177" s="43"/>
    </row>
    <row r="178" spans="6:6">
      <c r="F178" s="43"/>
    </row>
    <row r="179" spans="6:6">
      <c r="F179" s="43"/>
    </row>
    <row r="180" spans="6:6">
      <c r="F180" s="43"/>
    </row>
    <row r="181" spans="6:6">
      <c r="F181" s="43"/>
    </row>
    <row r="182" spans="6:6">
      <c r="F182" s="43"/>
    </row>
    <row r="183" spans="6:6">
      <c r="F183" s="43"/>
    </row>
    <row r="184" spans="6:6">
      <c r="F184" s="43"/>
    </row>
    <row r="185" spans="6:6">
      <c r="F185" s="43"/>
    </row>
    <row r="186" spans="6:6">
      <c r="F186" s="43"/>
    </row>
    <row r="187" spans="6:6">
      <c r="F187" s="43"/>
    </row>
    <row r="188" spans="6:6">
      <c r="F188" s="43"/>
    </row>
    <row r="189" spans="6:6">
      <c r="F189" s="43"/>
    </row>
    <row r="190" spans="6:6">
      <c r="F190" s="43"/>
    </row>
    <row r="191" spans="6:6">
      <c r="F191" s="43"/>
    </row>
    <row r="192" spans="6:6">
      <c r="F192" s="43"/>
    </row>
    <row r="193" spans="6:6">
      <c r="F193" s="43"/>
    </row>
    <row r="194" spans="6:6">
      <c r="F194" s="43"/>
    </row>
    <row r="195" spans="6:6">
      <c r="F195" s="43"/>
    </row>
    <row r="196" spans="6:6">
      <c r="F196" s="43"/>
    </row>
    <row r="197" spans="6:6">
      <c r="F197" s="43"/>
    </row>
    <row r="198" spans="6:6">
      <c r="F198" s="43"/>
    </row>
    <row r="199" spans="6:6">
      <c r="F199" s="43"/>
    </row>
    <row r="200" spans="6:6">
      <c r="F200" s="43"/>
    </row>
    <row r="201" spans="6:6">
      <c r="F201" s="43"/>
    </row>
    <row r="202" spans="6:6">
      <c r="F202" s="43"/>
    </row>
    <row r="203" spans="6:6">
      <c r="F203" s="43"/>
    </row>
    <row r="204" spans="6:6">
      <c r="F204" s="43"/>
    </row>
    <row r="205" spans="6:6">
      <c r="F205" s="43"/>
    </row>
    <row r="206" spans="6:6">
      <c r="F206" s="43"/>
    </row>
    <row r="207" spans="6:6">
      <c r="F207" s="43"/>
    </row>
    <row r="208" spans="6:6">
      <c r="F208" s="43"/>
    </row>
    <row r="209" spans="6:6">
      <c r="F209" s="43"/>
    </row>
    <row r="210" spans="6:6">
      <c r="F210" s="43"/>
    </row>
    <row r="211" spans="6:6">
      <c r="F211" s="43"/>
    </row>
    <row r="212" spans="6:6">
      <c r="F212" s="43"/>
    </row>
    <row r="213" spans="6:6">
      <c r="F213" s="43"/>
    </row>
    <row r="214" spans="6:6">
      <c r="F214" s="43"/>
    </row>
  </sheetData>
  <mergeCells count="3">
    <mergeCell ref="A12:C12"/>
    <mergeCell ref="A2:H2"/>
    <mergeCell ref="A3:H3"/>
  </mergeCells>
  <phoneticPr fontId="3" type="noConversion"/>
  <printOptions horizontalCentered="1"/>
  <pageMargins left="0.15748031496062992" right="0.15748031496062992" top="0.9055118110236221" bottom="0.59055118110236227" header="0.51181102362204722" footer="0.51181102362204722"/>
  <pageSetup paperSize="9" scale="85" orientation="portrait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H145"/>
  <sheetViews>
    <sheetView zoomScaleSheetLayoutView="75" workbookViewId="0">
      <selection activeCell="K144" sqref="K144"/>
    </sheetView>
  </sheetViews>
  <sheetFormatPr defaultRowHeight="13.5"/>
  <cols>
    <col min="1" max="1" width="6.21875" style="65" customWidth="1"/>
    <col min="2" max="2" width="9.77734375" style="68" customWidth="1"/>
    <col min="3" max="3" width="21.44140625" style="68" customWidth="1"/>
    <col min="4" max="4" width="14.77734375" style="63" customWidth="1"/>
    <col min="5" max="5" width="23" style="68" bestFit="1" customWidth="1"/>
    <col min="6" max="6" width="9.88671875" style="68" customWidth="1"/>
    <col min="7" max="7" width="6.88671875" style="65" customWidth="1"/>
    <col min="8" max="8" width="10.44140625" style="68" customWidth="1"/>
    <col min="9" max="16384" width="8.88671875" style="65"/>
  </cols>
  <sheetData>
    <row r="1" spans="1:8" ht="20.100000000000001" customHeight="1">
      <c r="A1" s="19" t="s">
        <v>174</v>
      </c>
      <c r="B1" s="52"/>
      <c r="C1" s="52"/>
      <c r="D1" s="61"/>
      <c r="E1" s="52"/>
      <c r="F1" s="52"/>
      <c r="G1" s="19"/>
      <c r="H1" s="52"/>
    </row>
    <row r="2" spans="1:8" ht="50.1" customHeight="1">
      <c r="A2" s="334" t="s">
        <v>175</v>
      </c>
      <c r="B2" s="334"/>
      <c r="C2" s="334"/>
      <c r="D2" s="334"/>
      <c r="E2" s="334"/>
      <c r="F2" s="334"/>
      <c r="G2" s="334"/>
      <c r="H2" s="334"/>
    </row>
    <row r="3" spans="1:8" ht="20.100000000000001" customHeight="1">
      <c r="A3" s="346" t="s">
        <v>589</v>
      </c>
      <c r="B3" s="346"/>
      <c r="C3" s="346"/>
      <c r="D3" s="346"/>
      <c r="E3" s="346"/>
      <c r="F3" s="346"/>
      <c r="G3" s="346"/>
      <c r="H3" s="346"/>
    </row>
    <row r="4" spans="1:8" ht="20.100000000000001" customHeight="1">
      <c r="A4" s="19"/>
      <c r="B4" s="40"/>
      <c r="C4" s="40"/>
      <c r="D4" s="61"/>
      <c r="E4" s="52"/>
      <c r="F4" s="52"/>
      <c r="G4" s="19"/>
      <c r="H4" s="36" t="s">
        <v>150</v>
      </c>
    </row>
    <row r="5" spans="1:8" ht="20.100000000000001" customHeight="1">
      <c r="A5" s="105" t="s">
        <v>176</v>
      </c>
      <c r="B5" s="105" t="s">
        <v>177</v>
      </c>
      <c r="C5" s="105" t="s">
        <v>178</v>
      </c>
      <c r="D5" s="109" t="s">
        <v>179</v>
      </c>
      <c r="E5" s="110" t="s">
        <v>180</v>
      </c>
      <c r="F5" s="110" t="s">
        <v>181</v>
      </c>
      <c r="G5" s="110" t="s">
        <v>182</v>
      </c>
      <c r="H5" s="110" t="s">
        <v>54</v>
      </c>
    </row>
    <row r="6" spans="1:8" ht="20.100000000000001" customHeight="1">
      <c r="A6" s="37">
        <v>1</v>
      </c>
      <c r="B6" s="202">
        <v>44196</v>
      </c>
      <c r="C6" s="67"/>
      <c r="D6" s="18">
        <v>330000</v>
      </c>
      <c r="E6" s="18" t="s">
        <v>618</v>
      </c>
      <c r="F6" s="37"/>
      <c r="G6" s="27"/>
      <c r="H6" s="37" t="s">
        <v>264</v>
      </c>
    </row>
    <row r="7" spans="1:8" ht="20.100000000000001" customHeight="1">
      <c r="A7" s="37">
        <v>2</v>
      </c>
      <c r="B7" s="202">
        <v>44196</v>
      </c>
      <c r="C7" s="67" t="s">
        <v>636</v>
      </c>
      <c r="D7" s="18">
        <v>7549920</v>
      </c>
      <c r="E7" s="18" t="s">
        <v>427</v>
      </c>
      <c r="F7" s="37"/>
      <c r="G7" s="27"/>
      <c r="H7" s="37" t="s">
        <v>264</v>
      </c>
    </row>
    <row r="8" spans="1:8" ht="20.100000000000001" customHeight="1">
      <c r="A8" s="37">
        <v>3</v>
      </c>
      <c r="B8" s="202">
        <v>44196</v>
      </c>
      <c r="C8" s="67"/>
      <c r="D8" s="18">
        <v>376376</v>
      </c>
      <c r="E8" s="18" t="s">
        <v>495</v>
      </c>
      <c r="F8" s="37"/>
      <c r="G8" s="27"/>
      <c r="H8" s="37" t="s">
        <v>264</v>
      </c>
    </row>
    <row r="9" spans="1:8" ht="20.100000000000001" customHeight="1">
      <c r="A9" s="37">
        <v>4</v>
      </c>
      <c r="B9" s="202">
        <v>44196</v>
      </c>
      <c r="C9" s="67"/>
      <c r="D9" s="18">
        <v>37857061</v>
      </c>
      <c r="E9" s="18" t="s">
        <v>411</v>
      </c>
      <c r="F9" s="37"/>
      <c r="G9" s="27"/>
      <c r="H9" s="37" t="s">
        <v>264</v>
      </c>
    </row>
    <row r="10" spans="1:8" ht="20.100000000000001" customHeight="1">
      <c r="A10" s="37">
        <v>5</v>
      </c>
      <c r="B10" s="202">
        <v>44196</v>
      </c>
      <c r="C10" s="67"/>
      <c r="D10" s="18">
        <v>1446600</v>
      </c>
      <c r="E10" s="18" t="s">
        <v>619</v>
      </c>
      <c r="F10" s="37"/>
      <c r="G10" s="27"/>
      <c r="H10" s="37" t="s">
        <v>264</v>
      </c>
    </row>
    <row r="11" spans="1:8" ht="20.100000000000001" customHeight="1">
      <c r="A11" s="37">
        <v>6</v>
      </c>
      <c r="B11" s="202">
        <v>44196</v>
      </c>
      <c r="C11" s="67"/>
      <c r="D11" s="18">
        <v>251500</v>
      </c>
      <c r="E11" s="18" t="s">
        <v>620</v>
      </c>
      <c r="F11" s="37"/>
      <c r="G11" s="27"/>
      <c r="H11" s="37" t="s">
        <v>264</v>
      </c>
    </row>
    <row r="12" spans="1:8" ht="20.100000000000001" customHeight="1">
      <c r="A12" s="37">
        <v>7</v>
      </c>
      <c r="B12" s="202">
        <v>44196</v>
      </c>
      <c r="C12" s="67"/>
      <c r="D12" s="18">
        <v>990000</v>
      </c>
      <c r="E12" s="18" t="s">
        <v>621</v>
      </c>
      <c r="F12" s="37"/>
      <c r="G12" s="27"/>
      <c r="H12" s="37" t="s">
        <v>264</v>
      </c>
    </row>
    <row r="13" spans="1:8" ht="20.100000000000001" customHeight="1">
      <c r="A13" s="37">
        <v>8</v>
      </c>
      <c r="B13" s="202">
        <v>44196</v>
      </c>
      <c r="C13" s="67"/>
      <c r="D13" s="18">
        <v>72050</v>
      </c>
      <c r="E13" s="18" t="s">
        <v>428</v>
      </c>
      <c r="F13" s="37"/>
      <c r="G13" s="27"/>
      <c r="H13" s="37" t="s">
        <v>264</v>
      </c>
    </row>
    <row r="14" spans="1:8" ht="20.100000000000001" customHeight="1">
      <c r="A14" s="37">
        <v>9</v>
      </c>
      <c r="B14" s="202">
        <v>44196</v>
      </c>
      <c r="C14" s="67"/>
      <c r="D14" s="18">
        <v>4073790</v>
      </c>
      <c r="E14" s="18" t="s">
        <v>622</v>
      </c>
      <c r="F14" s="37"/>
      <c r="G14" s="27"/>
      <c r="H14" s="37" t="s">
        <v>264</v>
      </c>
    </row>
    <row r="15" spans="1:8" ht="20.100000000000001" customHeight="1">
      <c r="A15" s="37">
        <v>10</v>
      </c>
      <c r="B15" s="202">
        <v>44196</v>
      </c>
      <c r="C15" s="67"/>
      <c r="D15" s="18">
        <v>962500</v>
      </c>
      <c r="E15" s="18" t="s">
        <v>462</v>
      </c>
      <c r="F15" s="37"/>
      <c r="G15" s="27"/>
      <c r="H15" s="37" t="s">
        <v>264</v>
      </c>
    </row>
    <row r="16" spans="1:8" ht="20.100000000000001" customHeight="1">
      <c r="A16" s="37">
        <v>11</v>
      </c>
      <c r="B16" s="202">
        <v>44196</v>
      </c>
      <c r="C16" s="67"/>
      <c r="D16" s="18">
        <v>206100</v>
      </c>
      <c r="E16" s="18" t="s">
        <v>429</v>
      </c>
      <c r="F16" s="37"/>
      <c r="G16" s="27"/>
      <c r="H16" s="37" t="s">
        <v>264</v>
      </c>
    </row>
    <row r="17" spans="1:8" ht="20.100000000000001" customHeight="1">
      <c r="A17" s="37">
        <v>12</v>
      </c>
      <c r="B17" s="202">
        <v>44196</v>
      </c>
      <c r="C17" s="67"/>
      <c r="D17" s="18">
        <v>426290</v>
      </c>
      <c r="E17" s="18" t="s">
        <v>538</v>
      </c>
      <c r="F17" s="37"/>
      <c r="G17" s="27"/>
      <c r="H17" s="37" t="s">
        <v>264</v>
      </c>
    </row>
    <row r="18" spans="1:8" ht="20.100000000000001" customHeight="1">
      <c r="A18" s="37">
        <v>13</v>
      </c>
      <c r="B18" s="202">
        <v>44196</v>
      </c>
      <c r="C18" s="67"/>
      <c r="D18" s="18">
        <v>4464460</v>
      </c>
      <c r="E18" s="18" t="s">
        <v>623</v>
      </c>
      <c r="F18" s="37"/>
      <c r="G18" s="27"/>
      <c r="H18" s="37" t="s">
        <v>264</v>
      </c>
    </row>
    <row r="19" spans="1:8" ht="20.100000000000001" customHeight="1">
      <c r="A19" s="37">
        <v>14</v>
      </c>
      <c r="B19" s="202">
        <v>44196</v>
      </c>
      <c r="C19" s="67"/>
      <c r="D19" s="18">
        <v>293777</v>
      </c>
      <c r="E19" s="18" t="s">
        <v>430</v>
      </c>
      <c r="F19" s="37"/>
      <c r="G19" s="27"/>
      <c r="H19" s="37" t="s">
        <v>264</v>
      </c>
    </row>
    <row r="20" spans="1:8" ht="20.100000000000001" customHeight="1">
      <c r="A20" s="37">
        <v>15</v>
      </c>
      <c r="B20" s="202">
        <v>44196</v>
      </c>
      <c r="C20" s="67"/>
      <c r="D20" s="18">
        <v>100000</v>
      </c>
      <c r="E20" s="18" t="s">
        <v>463</v>
      </c>
      <c r="F20" s="37"/>
      <c r="G20" s="27"/>
      <c r="H20" s="37" t="s">
        <v>264</v>
      </c>
    </row>
    <row r="21" spans="1:8" ht="20.100000000000001" customHeight="1">
      <c r="A21" s="37">
        <v>16</v>
      </c>
      <c r="B21" s="202">
        <v>44196</v>
      </c>
      <c r="C21" s="67"/>
      <c r="D21" s="18">
        <v>150000</v>
      </c>
      <c r="E21" s="18" t="s">
        <v>464</v>
      </c>
      <c r="F21" s="37"/>
      <c r="G21" s="27"/>
      <c r="H21" s="37" t="s">
        <v>264</v>
      </c>
    </row>
    <row r="22" spans="1:8" ht="20.100000000000001" customHeight="1">
      <c r="A22" s="37">
        <v>17</v>
      </c>
      <c r="B22" s="202">
        <v>44196</v>
      </c>
      <c r="C22" s="67"/>
      <c r="D22" s="18">
        <v>110000</v>
      </c>
      <c r="E22" s="18" t="s">
        <v>431</v>
      </c>
      <c r="F22" s="37"/>
      <c r="G22" s="27"/>
      <c r="H22" s="37" t="s">
        <v>264</v>
      </c>
    </row>
    <row r="23" spans="1:8" ht="20.100000000000001" customHeight="1">
      <c r="A23" s="37">
        <v>18</v>
      </c>
      <c r="B23" s="202">
        <v>44196</v>
      </c>
      <c r="C23" s="67"/>
      <c r="D23" s="18">
        <v>110000</v>
      </c>
      <c r="E23" s="18" t="s">
        <v>624</v>
      </c>
      <c r="F23" s="37"/>
      <c r="G23" s="27"/>
      <c r="H23" s="37" t="s">
        <v>264</v>
      </c>
    </row>
    <row r="24" spans="1:8" ht="20.100000000000001" customHeight="1">
      <c r="A24" s="37">
        <v>19</v>
      </c>
      <c r="B24" s="202">
        <v>44196</v>
      </c>
      <c r="C24" s="67"/>
      <c r="D24" s="18">
        <v>1078000</v>
      </c>
      <c r="E24" s="18" t="s">
        <v>625</v>
      </c>
      <c r="F24" s="37"/>
      <c r="G24" s="27"/>
      <c r="H24" s="37" t="s">
        <v>264</v>
      </c>
    </row>
    <row r="25" spans="1:8" ht="20.100000000000001" customHeight="1">
      <c r="A25" s="37">
        <v>20</v>
      </c>
      <c r="B25" s="202">
        <v>44196</v>
      </c>
      <c r="C25" s="67"/>
      <c r="D25" s="18">
        <v>32890</v>
      </c>
      <c r="E25" s="18" t="s">
        <v>496</v>
      </c>
      <c r="F25" s="37"/>
      <c r="G25" s="27"/>
      <c r="H25" s="37" t="s">
        <v>264</v>
      </c>
    </row>
    <row r="26" spans="1:8" ht="20.100000000000001" customHeight="1">
      <c r="A26" s="37">
        <v>21</v>
      </c>
      <c r="B26" s="202">
        <v>44196</v>
      </c>
      <c r="C26" s="67"/>
      <c r="D26" s="18">
        <v>417100</v>
      </c>
      <c r="E26" s="18" t="s">
        <v>539</v>
      </c>
      <c r="F26" s="37"/>
      <c r="G26" s="27"/>
      <c r="H26" s="37" t="s">
        <v>264</v>
      </c>
    </row>
    <row r="27" spans="1:8" ht="20.100000000000001" customHeight="1">
      <c r="A27" s="37">
        <v>22</v>
      </c>
      <c r="B27" s="202">
        <v>44196</v>
      </c>
      <c r="C27" s="67"/>
      <c r="D27" s="18">
        <v>1923370</v>
      </c>
      <c r="E27" s="18" t="s">
        <v>432</v>
      </c>
      <c r="F27" s="37"/>
      <c r="G27" s="27"/>
      <c r="H27" s="37" t="s">
        <v>264</v>
      </c>
    </row>
    <row r="28" spans="1:8" ht="20.100000000000001" customHeight="1">
      <c r="A28" s="37">
        <v>23</v>
      </c>
      <c r="B28" s="202">
        <v>44196</v>
      </c>
      <c r="C28" s="67"/>
      <c r="D28" s="18">
        <v>320100</v>
      </c>
      <c r="E28" s="18" t="s">
        <v>465</v>
      </c>
      <c r="F28" s="37"/>
      <c r="G28" s="27"/>
      <c r="H28" s="37" t="s">
        <v>264</v>
      </c>
    </row>
    <row r="29" spans="1:8" ht="20.100000000000001" customHeight="1">
      <c r="A29" s="37">
        <v>24</v>
      </c>
      <c r="B29" s="202">
        <v>44196</v>
      </c>
      <c r="C29" s="67"/>
      <c r="D29" s="18">
        <v>50000</v>
      </c>
      <c r="E29" s="18" t="s">
        <v>497</v>
      </c>
      <c r="F29" s="67"/>
      <c r="G29" s="27"/>
      <c r="H29" s="17" t="s">
        <v>264</v>
      </c>
    </row>
    <row r="30" spans="1:8" ht="20.100000000000001" customHeight="1">
      <c r="A30" s="37">
        <v>25</v>
      </c>
      <c r="B30" s="202">
        <v>44196</v>
      </c>
      <c r="C30" s="67"/>
      <c r="D30" s="18">
        <v>442900</v>
      </c>
      <c r="E30" s="18" t="s">
        <v>498</v>
      </c>
      <c r="F30" s="67"/>
      <c r="G30" s="27"/>
      <c r="H30" s="17" t="s">
        <v>264</v>
      </c>
    </row>
    <row r="31" spans="1:8" ht="20.100000000000001" customHeight="1">
      <c r="A31" s="37">
        <v>26</v>
      </c>
      <c r="B31" s="202">
        <v>44196</v>
      </c>
      <c r="C31" s="67"/>
      <c r="D31" s="18">
        <v>50000</v>
      </c>
      <c r="E31" s="18" t="s">
        <v>499</v>
      </c>
      <c r="F31" s="67"/>
      <c r="G31" s="27"/>
      <c r="H31" s="17" t="s">
        <v>264</v>
      </c>
    </row>
    <row r="32" spans="1:8" ht="20.100000000000001" customHeight="1">
      <c r="A32" s="37">
        <v>27</v>
      </c>
      <c r="B32" s="202">
        <v>44196</v>
      </c>
      <c r="C32" s="67"/>
      <c r="D32" s="18">
        <v>24750</v>
      </c>
      <c r="E32" s="18" t="s">
        <v>481</v>
      </c>
      <c r="F32" s="67"/>
      <c r="G32" s="27"/>
      <c r="H32" s="17" t="s">
        <v>264</v>
      </c>
    </row>
    <row r="33" spans="1:8" ht="20.100000000000001" customHeight="1">
      <c r="A33" s="37">
        <v>28</v>
      </c>
      <c r="B33" s="202">
        <v>44196</v>
      </c>
      <c r="C33" s="67"/>
      <c r="D33" s="18">
        <v>87650</v>
      </c>
      <c r="E33" s="18" t="s">
        <v>500</v>
      </c>
      <c r="F33" s="67"/>
      <c r="G33" s="27"/>
      <c r="H33" s="17" t="s">
        <v>264</v>
      </c>
    </row>
    <row r="34" spans="1:8" ht="20.100000000000001" customHeight="1">
      <c r="A34" s="37">
        <v>29</v>
      </c>
      <c r="B34" s="202">
        <v>44196</v>
      </c>
      <c r="C34" s="67"/>
      <c r="D34" s="18">
        <v>1115200</v>
      </c>
      <c r="E34" s="18" t="s">
        <v>501</v>
      </c>
      <c r="F34" s="67"/>
      <c r="G34" s="27"/>
      <c r="H34" s="17" t="s">
        <v>264</v>
      </c>
    </row>
    <row r="35" spans="1:8" ht="20.100000000000001" customHeight="1">
      <c r="A35" s="37">
        <v>30</v>
      </c>
      <c r="B35" s="202">
        <v>44196</v>
      </c>
      <c r="C35" s="67"/>
      <c r="D35" s="18">
        <v>12230</v>
      </c>
      <c r="E35" s="18" t="s">
        <v>502</v>
      </c>
      <c r="F35" s="67"/>
      <c r="G35" s="27"/>
      <c r="H35" s="17" t="s">
        <v>264</v>
      </c>
    </row>
    <row r="36" spans="1:8" ht="20.100000000000001" customHeight="1">
      <c r="A36" s="37">
        <v>31</v>
      </c>
      <c r="B36" s="202">
        <v>44196</v>
      </c>
      <c r="C36" s="67"/>
      <c r="D36" s="18">
        <v>1393800</v>
      </c>
      <c r="E36" s="18" t="s">
        <v>503</v>
      </c>
      <c r="F36" s="67"/>
      <c r="G36" s="27"/>
      <c r="H36" s="17" t="s">
        <v>264</v>
      </c>
    </row>
    <row r="37" spans="1:8" ht="20.100000000000001" customHeight="1">
      <c r="A37" s="37">
        <v>32</v>
      </c>
      <c r="B37" s="202">
        <v>44196</v>
      </c>
      <c r="C37" s="67"/>
      <c r="D37" s="18">
        <v>129000</v>
      </c>
      <c r="E37" s="18" t="s">
        <v>504</v>
      </c>
      <c r="F37" s="67"/>
      <c r="G37" s="27"/>
      <c r="H37" s="17" t="s">
        <v>264</v>
      </c>
    </row>
    <row r="38" spans="1:8" ht="20.100000000000001" customHeight="1">
      <c r="A38" s="37">
        <v>33</v>
      </c>
      <c r="B38" s="202">
        <v>44196</v>
      </c>
      <c r="C38" s="67"/>
      <c r="D38" s="18">
        <v>19061121</v>
      </c>
      <c r="E38" s="18" t="s">
        <v>540</v>
      </c>
      <c r="F38" s="67"/>
      <c r="G38" s="27"/>
      <c r="H38" s="17" t="s">
        <v>264</v>
      </c>
    </row>
    <row r="39" spans="1:8" ht="20.100000000000001" customHeight="1">
      <c r="A39" s="37">
        <v>34</v>
      </c>
      <c r="B39" s="202">
        <v>44196</v>
      </c>
      <c r="C39" s="67"/>
      <c r="D39" s="18">
        <v>1105270</v>
      </c>
      <c r="E39" s="18" t="s">
        <v>626</v>
      </c>
      <c r="F39" s="67"/>
      <c r="G39" s="27"/>
      <c r="H39" s="17" t="s">
        <v>264</v>
      </c>
    </row>
    <row r="40" spans="1:8" ht="20.100000000000001" customHeight="1">
      <c r="A40" s="37">
        <v>35</v>
      </c>
      <c r="B40" s="202">
        <v>44196</v>
      </c>
      <c r="C40" s="67"/>
      <c r="D40" s="18">
        <v>324740</v>
      </c>
      <c r="E40" s="18" t="s">
        <v>541</v>
      </c>
      <c r="F40" s="67"/>
      <c r="G40" s="27"/>
      <c r="H40" s="17" t="s">
        <v>264</v>
      </c>
    </row>
    <row r="41" spans="1:8" ht="20.100000000000001" customHeight="1">
      <c r="A41" s="37">
        <v>36</v>
      </c>
      <c r="B41" s="202">
        <v>44196</v>
      </c>
      <c r="C41" s="67"/>
      <c r="D41" s="18">
        <v>43000</v>
      </c>
      <c r="E41" s="18" t="s">
        <v>542</v>
      </c>
      <c r="F41" s="67"/>
      <c r="G41" s="27"/>
      <c r="H41" s="17" t="s">
        <v>264</v>
      </c>
    </row>
    <row r="42" spans="1:8" ht="20.100000000000001" customHeight="1">
      <c r="A42" s="37">
        <v>37</v>
      </c>
      <c r="B42" s="202">
        <v>44196</v>
      </c>
      <c r="C42" s="67"/>
      <c r="D42" s="18">
        <v>901016</v>
      </c>
      <c r="E42" s="18" t="s">
        <v>543</v>
      </c>
      <c r="F42" s="67"/>
      <c r="G42" s="27"/>
      <c r="H42" s="17" t="s">
        <v>264</v>
      </c>
    </row>
    <row r="43" spans="1:8" ht="20.100000000000001" customHeight="1">
      <c r="A43" s="37">
        <v>38</v>
      </c>
      <c r="B43" s="202">
        <v>44196</v>
      </c>
      <c r="C43" s="67"/>
      <c r="D43" s="18">
        <v>1408000</v>
      </c>
      <c r="E43" s="18" t="s">
        <v>544</v>
      </c>
      <c r="F43" s="67"/>
      <c r="G43" s="27"/>
      <c r="H43" s="17" t="s">
        <v>264</v>
      </c>
    </row>
    <row r="44" spans="1:8" ht="20.100000000000001" customHeight="1">
      <c r="A44" s="37">
        <v>39</v>
      </c>
      <c r="B44" s="202">
        <v>44196</v>
      </c>
      <c r="C44" s="67"/>
      <c r="D44" s="18">
        <v>111000</v>
      </c>
      <c r="E44" s="18" t="s">
        <v>545</v>
      </c>
      <c r="F44" s="67"/>
      <c r="G44" s="27"/>
      <c r="H44" s="17" t="s">
        <v>264</v>
      </c>
    </row>
    <row r="45" spans="1:8" ht="20.100000000000001" customHeight="1">
      <c r="A45" s="37">
        <v>40</v>
      </c>
      <c r="B45" s="202">
        <v>44196</v>
      </c>
      <c r="C45" s="67"/>
      <c r="D45" s="18">
        <v>498800</v>
      </c>
      <c r="E45" s="18" t="s">
        <v>627</v>
      </c>
      <c r="F45" s="67"/>
      <c r="G45" s="27"/>
      <c r="H45" s="17" t="s">
        <v>264</v>
      </c>
    </row>
    <row r="46" spans="1:8" ht="20.100000000000001" customHeight="1">
      <c r="A46" s="37">
        <v>41</v>
      </c>
      <c r="B46" s="202">
        <v>44196</v>
      </c>
      <c r="C46" s="67"/>
      <c r="D46" s="18">
        <v>400000</v>
      </c>
      <c r="E46" s="18" t="s">
        <v>628</v>
      </c>
      <c r="F46" s="67"/>
      <c r="G46" s="27"/>
      <c r="H46" s="17" t="s">
        <v>264</v>
      </c>
    </row>
    <row r="47" spans="1:8" ht="20.100000000000001" customHeight="1">
      <c r="A47" s="37">
        <v>42</v>
      </c>
      <c r="B47" s="202">
        <v>44196</v>
      </c>
      <c r="C47" s="67"/>
      <c r="D47" s="18">
        <v>660000</v>
      </c>
      <c r="E47" s="18" t="s">
        <v>629</v>
      </c>
      <c r="F47" s="67"/>
      <c r="G47" s="27"/>
      <c r="H47" s="17" t="s">
        <v>264</v>
      </c>
    </row>
    <row r="48" spans="1:8" ht="20.100000000000001" customHeight="1">
      <c r="A48" s="37">
        <v>43</v>
      </c>
      <c r="B48" s="202">
        <v>44196</v>
      </c>
      <c r="C48" s="67"/>
      <c r="D48" s="18">
        <v>268500</v>
      </c>
      <c r="E48" s="18" t="s">
        <v>630</v>
      </c>
      <c r="F48" s="67"/>
      <c r="G48" s="27"/>
      <c r="H48" s="17" t="s">
        <v>264</v>
      </c>
    </row>
    <row r="49" spans="1:8" ht="20.100000000000001" customHeight="1">
      <c r="A49" s="37">
        <v>44</v>
      </c>
      <c r="B49" s="202">
        <v>44196</v>
      </c>
      <c r="C49" s="67"/>
      <c r="D49" s="18">
        <v>1321770</v>
      </c>
      <c r="E49" s="18" t="s">
        <v>631</v>
      </c>
      <c r="F49" s="67"/>
      <c r="G49" s="27"/>
      <c r="H49" s="17" t="s">
        <v>264</v>
      </c>
    </row>
    <row r="50" spans="1:8" ht="20.100000000000001" customHeight="1">
      <c r="A50" s="37">
        <v>45</v>
      </c>
      <c r="B50" s="202">
        <v>44196</v>
      </c>
      <c r="C50" s="67"/>
      <c r="D50" s="18">
        <v>108160</v>
      </c>
      <c r="E50" s="18" t="s">
        <v>632</v>
      </c>
      <c r="F50" s="67"/>
      <c r="G50" s="27"/>
      <c r="H50" s="17" t="s">
        <v>264</v>
      </c>
    </row>
    <row r="51" spans="1:8" ht="20.100000000000001" customHeight="1">
      <c r="A51" s="37">
        <v>29</v>
      </c>
      <c r="B51" s="202">
        <v>44196</v>
      </c>
      <c r="C51" s="67"/>
      <c r="D51" s="18">
        <v>9669000</v>
      </c>
      <c r="E51" s="18" t="s">
        <v>633</v>
      </c>
      <c r="F51" s="67"/>
      <c r="G51" s="27"/>
      <c r="H51" s="17" t="s">
        <v>264</v>
      </c>
    </row>
    <row r="52" spans="1:8" ht="20.100000000000001" customHeight="1">
      <c r="A52" s="37">
        <v>30</v>
      </c>
      <c r="B52" s="202">
        <v>44196</v>
      </c>
      <c r="C52" s="67"/>
      <c r="D52" s="18">
        <v>264000</v>
      </c>
      <c r="E52" s="18" t="s">
        <v>634</v>
      </c>
      <c r="F52" s="67"/>
      <c r="G52" s="27"/>
      <c r="H52" s="17" t="s">
        <v>264</v>
      </c>
    </row>
    <row r="53" spans="1:8" ht="20.100000000000001" customHeight="1">
      <c r="A53" s="37">
        <v>31</v>
      </c>
      <c r="B53" s="202">
        <v>44196</v>
      </c>
      <c r="C53" s="67"/>
      <c r="D53" s="18">
        <v>114700</v>
      </c>
      <c r="E53" s="18" t="s">
        <v>635</v>
      </c>
      <c r="F53" s="67"/>
      <c r="G53" s="27"/>
      <c r="H53" s="17" t="s">
        <v>264</v>
      </c>
    </row>
    <row r="54" spans="1:8" ht="20.100000000000001" customHeight="1">
      <c r="A54" s="289" t="s">
        <v>267</v>
      </c>
      <c r="B54" s="289"/>
      <c r="C54" s="289"/>
      <c r="D54" s="33">
        <f>SUM(D6:D53)</f>
        <v>103106491</v>
      </c>
      <c r="E54" s="17"/>
      <c r="F54" s="67"/>
      <c r="G54" s="27"/>
      <c r="H54" s="17"/>
    </row>
    <row r="55" spans="1:8" ht="20.100000000000001" customHeight="1">
      <c r="A55" s="17">
        <v>37</v>
      </c>
      <c r="B55" s="202">
        <v>44196</v>
      </c>
      <c r="C55" s="202" t="s">
        <v>436</v>
      </c>
      <c r="D55" s="213">
        <v>3354180</v>
      </c>
      <c r="E55" s="18" t="s">
        <v>433</v>
      </c>
      <c r="F55" s="67"/>
      <c r="G55" s="27"/>
      <c r="H55" s="17" t="s">
        <v>265</v>
      </c>
    </row>
    <row r="56" spans="1:8" ht="20.100000000000001" customHeight="1">
      <c r="A56" s="17">
        <v>38</v>
      </c>
      <c r="B56" s="202">
        <v>44196</v>
      </c>
      <c r="C56" s="202" t="s">
        <v>437</v>
      </c>
      <c r="D56" s="214">
        <v>335260</v>
      </c>
      <c r="E56" s="18" t="s">
        <v>434</v>
      </c>
      <c r="F56" s="67"/>
      <c r="G56" s="27"/>
      <c r="H56" s="17" t="s">
        <v>265</v>
      </c>
    </row>
    <row r="57" spans="1:8" ht="20.100000000000001" customHeight="1">
      <c r="A57" s="350" t="s">
        <v>399</v>
      </c>
      <c r="B57" s="351"/>
      <c r="C57" s="352"/>
      <c r="D57" s="18">
        <f>SUM(D55:D56)</f>
        <v>3689440</v>
      </c>
      <c r="E57" s="18"/>
      <c r="F57" s="67"/>
      <c r="G57" s="27"/>
      <c r="H57" s="17"/>
    </row>
    <row r="58" spans="1:8" ht="20.100000000000001" customHeight="1">
      <c r="A58" s="17">
        <v>40</v>
      </c>
      <c r="B58" s="202">
        <v>44196</v>
      </c>
      <c r="C58" s="187" t="s">
        <v>506</v>
      </c>
      <c r="D58" s="188">
        <v>57870608</v>
      </c>
      <c r="E58" s="189" t="s">
        <v>368</v>
      </c>
      <c r="F58" s="67"/>
      <c r="G58" s="27"/>
      <c r="H58" s="17" t="s">
        <v>398</v>
      </c>
    </row>
    <row r="59" spans="1:8" ht="20.100000000000001" customHeight="1">
      <c r="A59" s="17">
        <v>41</v>
      </c>
      <c r="B59" s="202">
        <v>44196</v>
      </c>
      <c r="C59" s="187" t="s">
        <v>507</v>
      </c>
      <c r="D59" s="188">
        <v>5036830</v>
      </c>
      <c r="E59" s="189" t="s">
        <v>505</v>
      </c>
      <c r="F59" s="67"/>
      <c r="G59" s="27"/>
      <c r="H59" s="17" t="s">
        <v>398</v>
      </c>
    </row>
    <row r="60" spans="1:8" ht="20.100000000000001" customHeight="1">
      <c r="A60" s="17">
        <v>42</v>
      </c>
      <c r="B60" s="202">
        <v>44196</v>
      </c>
      <c r="C60" s="187" t="s">
        <v>508</v>
      </c>
      <c r="D60" s="188">
        <v>5150960</v>
      </c>
      <c r="E60" s="189" t="s">
        <v>511</v>
      </c>
      <c r="F60" s="67"/>
      <c r="G60" s="27"/>
      <c r="H60" s="17" t="s">
        <v>398</v>
      </c>
    </row>
    <row r="61" spans="1:8" ht="20.100000000000001" customHeight="1">
      <c r="A61" s="17">
        <v>43</v>
      </c>
      <c r="B61" s="202">
        <v>44196</v>
      </c>
      <c r="C61" s="187" t="s">
        <v>509</v>
      </c>
      <c r="D61" s="188">
        <v>1012550</v>
      </c>
      <c r="E61" s="189" t="s">
        <v>512</v>
      </c>
      <c r="F61" s="67"/>
      <c r="G61" s="27"/>
      <c r="H61" s="17" t="s">
        <v>398</v>
      </c>
    </row>
    <row r="62" spans="1:8" ht="20.100000000000001" customHeight="1">
      <c r="A62" s="17">
        <v>44</v>
      </c>
      <c r="B62" s="202">
        <v>44196</v>
      </c>
      <c r="C62" s="187" t="s">
        <v>510</v>
      </c>
      <c r="D62" s="188">
        <v>454740</v>
      </c>
      <c r="E62" s="189" t="s">
        <v>513</v>
      </c>
      <c r="F62" s="67"/>
      <c r="G62" s="27"/>
      <c r="H62" s="17" t="s">
        <v>398</v>
      </c>
    </row>
    <row r="63" spans="1:8" ht="20.100000000000001" customHeight="1">
      <c r="A63" s="350" t="s">
        <v>399</v>
      </c>
      <c r="B63" s="351"/>
      <c r="C63" s="352"/>
      <c r="D63" s="18">
        <f>SUM(D58:D62)</f>
        <v>69525688</v>
      </c>
      <c r="E63" s="17"/>
      <c r="F63" s="67"/>
      <c r="G63" s="27"/>
      <c r="H63" s="17"/>
    </row>
    <row r="64" spans="1:8" ht="20.100000000000001" customHeight="1">
      <c r="A64" s="17">
        <v>45</v>
      </c>
      <c r="B64" s="202">
        <v>44196</v>
      </c>
      <c r="C64" s="190" t="s">
        <v>514</v>
      </c>
      <c r="D64" s="216">
        <v>174040540</v>
      </c>
      <c r="E64" s="18"/>
      <c r="F64" s="67"/>
      <c r="G64" s="27"/>
      <c r="H64" s="17" t="s">
        <v>466</v>
      </c>
    </row>
    <row r="65" spans="1:8" ht="20.100000000000001" customHeight="1">
      <c r="A65" s="350" t="s">
        <v>399</v>
      </c>
      <c r="B65" s="351"/>
      <c r="C65" s="352"/>
      <c r="D65" s="33">
        <f>SUM(D64:D64)</f>
        <v>174040540</v>
      </c>
      <c r="E65" s="18"/>
      <c r="F65" s="67"/>
      <c r="G65" s="27"/>
      <c r="H65" s="17"/>
    </row>
    <row r="66" spans="1:8" ht="20.100000000000001" customHeight="1">
      <c r="A66" s="17">
        <v>46</v>
      </c>
      <c r="B66" s="202">
        <v>44196</v>
      </c>
      <c r="C66" s="17" t="s">
        <v>388</v>
      </c>
      <c r="D66" s="33">
        <v>33000000</v>
      </c>
      <c r="E66" s="17" t="s">
        <v>172</v>
      </c>
      <c r="F66" s="67"/>
      <c r="G66" s="27"/>
      <c r="H66" s="17" t="s">
        <v>266</v>
      </c>
    </row>
    <row r="67" spans="1:8" ht="20.100000000000001" customHeight="1">
      <c r="A67" s="17">
        <v>47</v>
      </c>
      <c r="B67" s="202">
        <v>44196</v>
      </c>
      <c r="C67" s="17" t="s">
        <v>388</v>
      </c>
      <c r="D67" s="33">
        <v>33000000</v>
      </c>
      <c r="E67" s="17" t="s">
        <v>173</v>
      </c>
      <c r="F67" s="67"/>
      <c r="G67" s="27"/>
      <c r="H67" s="17" t="s">
        <v>266</v>
      </c>
    </row>
    <row r="68" spans="1:8" ht="20.100000000000001" customHeight="1">
      <c r="A68" s="17">
        <v>48</v>
      </c>
      <c r="B68" s="202">
        <v>44196</v>
      </c>
      <c r="C68" s="17" t="s">
        <v>388</v>
      </c>
      <c r="D68" s="33">
        <v>33000000</v>
      </c>
      <c r="E68" s="17" t="s">
        <v>369</v>
      </c>
      <c r="F68" s="67"/>
      <c r="G68" s="27"/>
      <c r="H68" s="17" t="s">
        <v>266</v>
      </c>
    </row>
    <row r="69" spans="1:8" ht="20.100000000000001" customHeight="1">
      <c r="A69" s="17">
        <v>49</v>
      </c>
      <c r="B69" s="202">
        <v>44196</v>
      </c>
      <c r="C69" s="17" t="s">
        <v>388</v>
      </c>
      <c r="D69" s="33">
        <v>84000000</v>
      </c>
      <c r="E69" s="17" t="s">
        <v>477</v>
      </c>
      <c r="F69" s="67"/>
      <c r="G69" s="27"/>
      <c r="H69" s="17" t="s">
        <v>266</v>
      </c>
    </row>
    <row r="70" spans="1:8" ht="20.100000000000001" customHeight="1">
      <c r="A70" s="17">
        <v>50</v>
      </c>
      <c r="B70" s="202">
        <v>44196</v>
      </c>
      <c r="C70" s="17" t="s">
        <v>388</v>
      </c>
      <c r="D70" s="33">
        <v>476000000</v>
      </c>
      <c r="E70" s="17" t="s">
        <v>438</v>
      </c>
      <c r="F70" s="67"/>
      <c r="G70" s="27"/>
      <c r="H70" s="17" t="s">
        <v>266</v>
      </c>
    </row>
    <row r="71" spans="1:8" ht="20.100000000000001" customHeight="1">
      <c r="A71" s="17">
        <v>51</v>
      </c>
      <c r="B71" s="202">
        <v>44196</v>
      </c>
      <c r="C71" s="17" t="s">
        <v>388</v>
      </c>
      <c r="D71" s="33">
        <v>33000000</v>
      </c>
      <c r="E71" s="17" t="s">
        <v>637</v>
      </c>
      <c r="F71" s="67"/>
      <c r="G71" s="27"/>
      <c r="H71" s="17" t="s">
        <v>266</v>
      </c>
    </row>
    <row r="72" spans="1:8" ht="20.100000000000001" customHeight="1">
      <c r="A72" s="17">
        <v>52</v>
      </c>
      <c r="B72" s="202">
        <v>44196</v>
      </c>
      <c r="C72" s="17" t="s">
        <v>388</v>
      </c>
      <c r="D72" s="33">
        <v>33000000</v>
      </c>
      <c r="E72" s="17" t="s">
        <v>524</v>
      </c>
      <c r="F72" s="67"/>
      <c r="G72" s="27"/>
      <c r="H72" s="17" t="s">
        <v>266</v>
      </c>
    </row>
    <row r="73" spans="1:8" ht="20.100000000000001" customHeight="1">
      <c r="A73" s="17">
        <v>53</v>
      </c>
      <c r="B73" s="202">
        <v>44196</v>
      </c>
      <c r="C73" s="17" t="s">
        <v>388</v>
      </c>
      <c r="D73" s="33">
        <v>10000000</v>
      </c>
      <c r="E73" s="17" t="s">
        <v>400</v>
      </c>
      <c r="F73" s="67"/>
      <c r="G73" s="27"/>
      <c r="H73" s="17" t="s">
        <v>266</v>
      </c>
    </row>
    <row r="74" spans="1:8" ht="20.100000000000001" customHeight="1">
      <c r="A74" s="17">
        <v>54</v>
      </c>
      <c r="B74" s="202">
        <v>44196</v>
      </c>
      <c r="C74" s="17" t="s">
        <v>388</v>
      </c>
      <c r="D74" s="33">
        <v>10000000</v>
      </c>
      <c r="E74" s="17" t="s">
        <v>478</v>
      </c>
      <c r="F74" s="67"/>
      <c r="G74" s="27"/>
      <c r="H74" s="17" t="s">
        <v>266</v>
      </c>
    </row>
    <row r="75" spans="1:8" ht="20.100000000000001" customHeight="1">
      <c r="A75" s="17">
        <v>55</v>
      </c>
      <c r="B75" s="202">
        <v>44196</v>
      </c>
      <c r="C75" s="17" t="s">
        <v>388</v>
      </c>
      <c r="D75" s="33">
        <v>15000000</v>
      </c>
      <c r="E75" s="17" t="s">
        <v>421</v>
      </c>
      <c r="F75" s="67"/>
      <c r="G75" s="27"/>
      <c r="H75" s="17" t="s">
        <v>266</v>
      </c>
    </row>
    <row r="76" spans="1:8" ht="20.100000000000001" customHeight="1">
      <c r="A76" s="17">
        <v>56</v>
      </c>
      <c r="B76" s="202">
        <v>44196</v>
      </c>
      <c r="C76" s="17" t="s">
        <v>388</v>
      </c>
      <c r="D76" s="33">
        <v>105000000</v>
      </c>
      <c r="E76" s="17" t="s">
        <v>455</v>
      </c>
      <c r="F76" s="67"/>
      <c r="G76" s="27"/>
      <c r="H76" s="17" t="s">
        <v>266</v>
      </c>
    </row>
    <row r="77" spans="1:8" ht="20.100000000000001" customHeight="1">
      <c r="A77" s="17">
        <v>57</v>
      </c>
      <c r="B77" s="202">
        <v>44196</v>
      </c>
      <c r="C77" s="17" t="s">
        <v>388</v>
      </c>
      <c r="D77" s="33">
        <v>15000000</v>
      </c>
      <c r="E77" s="17" t="s">
        <v>401</v>
      </c>
      <c r="F77" s="67"/>
      <c r="G77" s="27"/>
      <c r="H77" s="17" t="s">
        <v>266</v>
      </c>
    </row>
    <row r="78" spans="1:8" ht="20.100000000000001" customHeight="1">
      <c r="A78" s="17">
        <v>58</v>
      </c>
      <c r="B78" s="202">
        <v>44196</v>
      </c>
      <c r="C78" s="17" t="s">
        <v>388</v>
      </c>
      <c r="D78" s="33">
        <v>184000000</v>
      </c>
      <c r="E78" s="17" t="s">
        <v>402</v>
      </c>
      <c r="F78" s="67"/>
      <c r="G78" s="27"/>
      <c r="H78" s="17" t="s">
        <v>266</v>
      </c>
    </row>
    <row r="79" spans="1:8" ht="20.100000000000001" customHeight="1">
      <c r="A79" s="17">
        <v>59</v>
      </c>
      <c r="B79" s="202">
        <v>44196</v>
      </c>
      <c r="C79" s="17" t="s">
        <v>388</v>
      </c>
      <c r="D79" s="33">
        <v>105000000</v>
      </c>
      <c r="E79" s="17" t="s">
        <v>409</v>
      </c>
      <c r="F79" s="67"/>
      <c r="G79" s="27"/>
      <c r="H79" s="17" t="s">
        <v>266</v>
      </c>
    </row>
    <row r="80" spans="1:8" ht="20.100000000000001" customHeight="1">
      <c r="A80" s="17">
        <v>60</v>
      </c>
      <c r="B80" s="202">
        <v>44196</v>
      </c>
      <c r="C80" s="17" t="s">
        <v>388</v>
      </c>
      <c r="D80" s="33">
        <v>105000000</v>
      </c>
      <c r="E80" s="17" t="s">
        <v>410</v>
      </c>
      <c r="F80" s="67"/>
      <c r="G80" s="27"/>
      <c r="H80" s="17" t="s">
        <v>266</v>
      </c>
    </row>
    <row r="81" spans="1:8" ht="20.100000000000001" customHeight="1">
      <c r="A81" s="17">
        <v>61</v>
      </c>
      <c r="B81" s="202">
        <v>44196</v>
      </c>
      <c r="C81" s="17" t="s">
        <v>388</v>
      </c>
      <c r="D81" s="33">
        <v>10000000</v>
      </c>
      <c r="E81" s="17" t="s">
        <v>413</v>
      </c>
      <c r="F81" s="67"/>
      <c r="G81" s="27"/>
      <c r="H81" s="17" t="s">
        <v>266</v>
      </c>
    </row>
    <row r="82" spans="1:8" ht="20.100000000000001" customHeight="1">
      <c r="A82" s="17">
        <v>62</v>
      </c>
      <c r="B82" s="202">
        <v>44196</v>
      </c>
      <c r="C82" s="17" t="s">
        <v>388</v>
      </c>
      <c r="D82" s="33">
        <v>10000000</v>
      </c>
      <c r="E82" s="17" t="s">
        <v>415</v>
      </c>
      <c r="F82" s="67"/>
      <c r="G82" s="27"/>
      <c r="H82" s="17" t="s">
        <v>266</v>
      </c>
    </row>
    <row r="83" spans="1:8" ht="20.100000000000001" customHeight="1">
      <c r="A83" s="17">
        <v>63</v>
      </c>
      <c r="B83" s="202">
        <v>44196</v>
      </c>
      <c r="C83" s="17" t="s">
        <v>388</v>
      </c>
      <c r="D83" s="33">
        <v>10000000</v>
      </c>
      <c r="E83" s="17" t="s">
        <v>590</v>
      </c>
      <c r="F83" s="67"/>
      <c r="G83" s="27"/>
      <c r="H83" s="17" t="s">
        <v>266</v>
      </c>
    </row>
    <row r="84" spans="1:8" ht="20.100000000000001" customHeight="1">
      <c r="A84" s="17">
        <v>64</v>
      </c>
      <c r="B84" s="202">
        <v>44196</v>
      </c>
      <c r="C84" s="17" t="s">
        <v>388</v>
      </c>
      <c r="D84" s="33">
        <v>185000000</v>
      </c>
      <c r="E84" s="17" t="s">
        <v>416</v>
      </c>
      <c r="F84" s="67"/>
      <c r="G84" s="27"/>
      <c r="H84" s="17" t="s">
        <v>266</v>
      </c>
    </row>
    <row r="85" spans="1:8" ht="20.100000000000001" customHeight="1">
      <c r="A85" s="17">
        <v>65</v>
      </c>
      <c r="B85" s="202">
        <v>44196</v>
      </c>
      <c r="C85" s="17" t="s">
        <v>388</v>
      </c>
      <c r="D85" s="33">
        <v>110000000</v>
      </c>
      <c r="E85" s="17" t="s">
        <v>457</v>
      </c>
      <c r="F85" s="67"/>
      <c r="G85" s="27"/>
      <c r="H85" s="17" t="s">
        <v>266</v>
      </c>
    </row>
    <row r="86" spans="1:8" ht="20.100000000000001" customHeight="1">
      <c r="A86" s="17">
        <v>66</v>
      </c>
      <c r="B86" s="202">
        <v>44196</v>
      </c>
      <c r="C86" s="17" t="s">
        <v>388</v>
      </c>
      <c r="D86" s="33">
        <v>15000000</v>
      </c>
      <c r="E86" s="17" t="s">
        <v>417</v>
      </c>
      <c r="F86" s="67"/>
      <c r="G86" s="27"/>
      <c r="H86" s="17" t="s">
        <v>266</v>
      </c>
    </row>
    <row r="87" spans="1:8" ht="20.100000000000001" customHeight="1">
      <c r="A87" s="17">
        <v>67</v>
      </c>
      <c r="B87" s="202">
        <v>44196</v>
      </c>
      <c r="C87" s="17" t="s">
        <v>388</v>
      </c>
      <c r="D87" s="33">
        <v>110000000</v>
      </c>
      <c r="E87" s="17" t="s">
        <v>418</v>
      </c>
      <c r="F87" s="67"/>
      <c r="G87" s="27"/>
      <c r="H87" s="17" t="s">
        <v>266</v>
      </c>
    </row>
    <row r="88" spans="1:8" ht="20.100000000000001" customHeight="1">
      <c r="A88" s="17">
        <v>68</v>
      </c>
      <c r="B88" s="202">
        <v>44196</v>
      </c>
      <c r="C88" s="17" t="s">
        <v>388</v>
      </c>
      <c r="D88" s="33">
        <v>10000000</v>
      </c>
      <c r="E88" s="17" t="s">
        <v>426</v>
      </c>
      <c r="F88" s="67"/>
      <c r="G88" s="27"/>
      <c r="H88" s="17" t="s">
        <v>266</v>
      </c>
    </row>
    <row r="89" spans="1:8" ht="20.100000000000001" customHeight="1">
      <c r="A89" s="17">
        <v>69</v>
      </c>
      <c r="B89" s="202">
        <v>44196</v>
      </c>
      <c r="C89" s="17" t="s">
        <v>388</v>
      </c>
      <c r="D89" s="33">
        <v>185000000</v>
      </c>
      <c r="E89" s="17" t="s">
        <v>420</v>
      </c>
      <c r="F89" s="67"/>
      <c r="G89" s="27"/>
      <c r="H89" s="17" t="s">
        <v>266</v>
      </c>
    </row>
    <row r="90" spans="1:8" ht="20.100000000000001" customHeight="1">
      <c r="A90" s="17">
        <v>70</v>
      </c>
      <c r="B90" s="202">
        <v>44196</v>
      </c>
      <c r="C90" s="17" t="s">
        <v>388</v>
      </c>
      <c r="D90" s="33">
        <v>10000000</v>
      </c>
      <c r="E90" s="17" t="s">
        <v>424</v>
      </c>
      <c r="F90" s="67"/>
      <c r="G90" s="27"/>
      <c r="H90" s="17" t="s">
        <v>266</v>
      </c>
    </row>
    <row r="91" spans="1:8" ht="20.100000000000001" customHeight="1">
      <c r="A91" s="17">
        <v>71</v>
      </c>
      <c r="B91" s="202">
        <v>44196</v>
      </c>
      <c r="C91" s="17" t="s">
        <v>388</v>
      </c>
      <c r="D91" s="33">
        <v>10000000</v>
      </c>
      <c r="E91" s="17" t="s">
        <v>425</v>
      </c>
      <c r="F91" s="67"/>
      <c r="G91" s="27"/>
      <c r="H91" s="17" t="s">
        <v>266</v>
      </c>
    </row>
    <row r="92" spans="1:8" ht="20.100000000000001" customHeight="1">
      <c r="A92" s="17">
        <v>72</v>
      </c>
      <c r="B92" s="202">
        <v>44196</v>
      </c>
      <c r="C92" s="17" t="s">
        <v>388</v>
      </c>
      <c r="D92" s="33">
        <v>185000000</v>
      </c>
      <c r="E92" s="17" t="s">
        <v>458</v>
      </c>
      <c r="F92" s="67"/>
      <c r="G92" s="27"/>
      <c r="H92" s="17" t="s">
        <v>266</v>
      </c>
    </row>
    <row r="93" spans="1:8" ht="20.100000000000001" customHeight="1">
      <c r="A93" s="17">
        <v>73</v>
      </c>
      <c r="B93" s="202">
        <v>44196</v>
      </c>
      <c r="C93" s="17" t="s">
        <v>388</v>
      </c>
      <c r="D93" s="33">
        <v>110000000</v>
      </c>
      <c r="E93" s="17" t="s">
        <v>422</v>
      </c>
      <c r="F93" s="67"/>
      <c r="G93" s="27"/>
      <c r="H93" s="17" t="s">
        <v>266</v>
      </c>
    </row>
    <row r="94" spans="1:8" ht="20.100000000000001" customHeight="1">
      <c r="A94" s="17">
        <v>74</v>
      </c>
      <c r="B94" s="202">
        <v>44196</v>
      </c>
      <c r="C94" s="17" t="s">
        <v>388</v>
      </c>
      <c r="D94" s="33">
        <v>10000000</v>
      </c>
      <c r="E94" s="17" t="s">
        <v>423</v>
      </c>
      <c r="F94" s="67"/>
      <c r="G94" s="27"/>
      <c r="H94" s="17" t="s">
        <v>266</v>
      </c>
    </row>
    <row r="95" spans="1:8" ht="20.100000000000001" customHeight="1">
      <c r="A95" s="17">
        <v>75</v>
      </c>
      <c r="B95" s="202">
        <v>44196</v>
      </c>
      <c r="C95" s="17" t="s">
        <v>388</v>
      </c>
      <c r="D95" s="33">
        <v>110000000</v>
      </c>
      <c r="E95" s="17" t="s">
        <v>459</v>
      </c>
      <c r="F95" s="67"/>
      <c r="G95" s="27"/>
      <c r="H95" s="17" t="s">
        <v>266</v>
      </c>
    </row>
    <row r="96" spans="1:8" ht="20.100000000000001" customHeight="1">
      <c r="A96" s="17">
        <v>76</v>
      </c>
      <c r="B96" s="202">
        <v>44196</v>
      </c>
      <c r="C96" s="17" t="s">
        <v>388</v>
      </c>
      <c r="D96" s="33">
        <v>110000000</v>
      </c>
      <c r="E96" s="17" t="s">
        <v>461</v>
      </c>
      <c r="F96" s="67"/>
      <c r="G96" s="27"/>
      <c r="H96" s="17" t="s">
        <v>266</v>
      </c>
    </row>
    <row r="97" spans="1:8" ht="20.100000000000001" customHeight="1">
      <c r="A97" s="17">
        <v>77</v>
      </c>
      <c r="B97" s="202">
        <v>44196</v>
      </c>
      <c r="C97" s="17" t="s">
        <v>388</v>
      </c>
      <c r="D97" s="33">
        <v>10000000</v>
      </c>
      <c r="E97" s="17" t="s">
        <v>479</v>
      </c>
      <c r="F97" s="67"/>
      <c r="G97" s="27"/>
      <c r="H97" s="17" t="s">
        <v>266</v>
      </c>
    </row>
    <row r="98" spans="1:8" ht="20.100000000000001" customHeight="1">
      <c r="A98" s="17">
        <v>78</v>
      </c>
      <c r="B98" s="202">
        <v>44196</v>
      </c>
      <c r="C98" s="17" t="s">
        <v>388</v>
      </c>
      <c r="D98" s="33">
        <v>10000000</v>
      </c>
      <c r="E98" s="17" t="s">
        <v>480</v>
      </c>
      <c r="F98" s="67"/>
      <c r="G98" s="27"/>
      <c r="H98" s="17" t="s">
        <v>266</v>
      </c>
    </row>
    <row r="99" spans="1:8" ht="20.100000000000001" customHeight="1">
      <c r="A99" s="17">
        <v>79</v>
      </c>
      <c r="B99" s="202">
        <v>44196</v>
      </c>
      <c r="C99" s="17" t="s">
        <v>388</v>
      </c>
      <c r="D99" s="33">
        <v>10000000</v>
      </c>
      <c r="E99" s="17" t="s">
        <v>482</v>
      </c>
      <c r="F99" s="67"/>
      <c r="G99" s="27"/>
      <c r="H99" s="17" t="s">
        <v>266</v>
      </c>
    </row>
    <row r="100" spans="1:8" ht="20.100000000000001" customHeight="1">
      <c r="A100" s="17">
        <v>80</v>
      </c>
      <c r="B100" s="202">
        <v>44196</v>
      </c>
      <c r="C100" s="17" t="s">
        <v>388</v>
      </c>
      <c r="D100" s="33">
        <v>10000000</v>
      </c>
      <c r="E100" s="17" t="s">
        <v>483</v>
      </c>
      <c r="F100" s="67"/>
      <c r="G100" s="27"/>
      <c r="H100" s="17" t="s">
        <v>266</v>
      </c>
    </row>
    <row r="101" spans="1:8" ht="20.100000000000001" customHeight="1">
      <c r="A101" s="17">
        <v>81</v>
      </c>
      <c r="B101" s="202">
        <v>44196</v>
      </c>
      <c r="C101" s="17" t="s">
        <v>388</v>
      </c>
      <c r="D101" s="33">
        <v>15000000</v>
      </c>
      <c r="E101" s="17" t="s">
        <v>484</v>
      </c>
      <c r="F101" s="67"/>
      <c r="G101" s="27"/>
      <c r="H101" s="17" t="s">
        <v>266</v>
      </c>
    </row>
    <row r="102" spans="1:8" ht="20.100000000000001" customHeight="1">
      <c r="A102" s="17">
        <v>82</v>
      </c>
      <c r="B102" s="202">
        <v>44196</v>
      </c>
      <c r="C102" s="17" t="s">
        <v>388</v>
      </c>
      <c r="D102" s="33">
        <v>15000000</v>
      </c>
      <c r="E102" s="17" t="s">
        <v>485</v>
      </c>
      <c r="F102" s="67"/>
      <c r="G102" s="27"/>
      <c r="H102" s="17" t="s">
        <v>266</v>
      </c>
    </row>
    <row r="103" spans="1:8" ht="20.100000000000001" customHeight="1">
      <c r="A103" s="17">
        <v>83</v>
      </c>
      <c r="B103" s="202">
        <v>44196</v>
      </c>
      <c r="C103" s="17" t="s">
        <v>388</v>
      </c>
      <c r="D103" s="33">
        <v>20000000</v>
      </c>
      <c r="E103" s="17" t="s">
        <v>486</v>
      </c>
      <c r="F103" s="67"/>
      <c r="G103" s="27"/>
      <c r="H103" s="17" t="s">
        <v>266</v>
      </c>
    </row>
    <row r="104" spans="1:8" ht="20.100000000000001" customHeight="1">
      <c r="A104" s="17">
        <v>84</v>
      </c>
      <c r="B104" s="202">
        <v>44196</v>
      </c>
      <c r="C104" s="17" t="s">
        <v>388</v>
      </c>
      <c r="D104" s="33">
        <v>110000000</v>
      </c>
      <c r="E104" s="17" t="s">
        <v>487</v>
      </c>
      <c r="F104" s="67"/>
      <c r="G104" s="27"/>
      <c r="H104" s="17" t="s">
        <v>266</v>
      </c>
    </row>
    <row r="105" spans="1:8" ht="20.100000000000001" customHeight="1">
      <c r="A105" s="17">
        <v>85</v>
      </c>
      <c r="B105" s="202">
        <v>44196</v>
      </c>
      <c r="C105" s="17" t="s">
        <v>388</v>
      </c>
      <c r="D105" s="33">
        <v>10000000</v>
      </c>
      <c r="E105" s="17" t="s">
        <v>488</v>
      </c>
      <c r="F105" s="67"/>
      <c r="G105" s="27"/>
      <c r="H105" s="17" t="s">
        <v>266</v>
      </c>
    </row>
    <row r="106" spans="1:8" ht="20.100000000000001" customHeight="1">
      <c r="A106" s="17">
        <v>86</v>
      </c>
      <c r="B106" s="202">
        <v>44196</v>
      </c>
      <c r="C106" s="17" t="s">
        <v>388</v>
      </c>
      <c r="D106" s="33">
        <v>20000000</v>
      </c>
      <c r="E106" s="17" t="s">
        <v>489</v>
      </c>
      <c r="F106" s="67"/>
      <c r="G106" s="27"/>
      <c r="H106" s="17" t="s">
        <v>266</v>
      </c>
    </row>
    <row r="107" spans="1:8" ht="20.100000000000001" customHeight="1">
      <c r="A107" s="17">
        <v>87</v>
      </c>
      <c r="B107" s="202">
        <v>44196</v>
      </c>
      <c r="C107" s="17" t="s">
        <v>388</v>
      </c>
      <c r="D107" s="33">
        <v>10000000</v>
      </c>
      <c r="E107" s="17" t="s">
        <v>490</v>
      </c>
      <c r="F107" s="67"/>
      <c r="G107" s="27"/>
      <c r="H107" s="17" t="s">
        <v>266</v>
      </c>
    </row>
    <row r="108" spans="1:8" ht="20.100000000000001" customHeight="1">
      <c r="A108" s="17">
        <v>88</v>
      </c>
      <c r="B108" s="202">
        <v>44196</v>
      </c>
      <c r="C108" s="17" t="s">
        <v>388</v>
      </c>
      <c r="D108" s="33">
        <v>15000000</v>
      </c>
      <c r="E108" s="17" t="s">
        <v>491</v>
      </c>
      <c r="F108" s="67"/>
      <c r="G108" s="27"/>
      <c r="H108" s="17" t="s">
        <v>266</v>
      </c>
    </row>
    <row r="109" spans="1:8" ht="20.100000000000001" customHeight="1">
      <c r="A109" s="17">
        <v>89</v>
      </c>
      <c r="B109" s="202">
        <v>44196</v>
      </c>
      <c r="C109" s="17" t="s">
        <v>388</v>
      </c>
      <c r="D109" s="33">
        <v>15000000</v>
      </c>
      <c r="E109" s="17" t="s">
        <v>515</v>
      </c>
      <c r="F109" s="67"/>
      <c r="G109" s="27"/>
      <c r="H109" s="17" t="s">
        <v>266</v>
      </c>
    </row>
    <row r="110" spans="1:8" ht="20.100000000000001" customHeight="1">
      <c r="A110" s="17">
        <v>90</v>
      </c>
      <c r="B110" s="202">
        <v>44196</v>
      </c>
      <c r="C110" s="17" t="s">
        <v>388</v>
      </c>
      <c r="D110" s="33">
        <v>10000000</v>
      </c>
      <c r="E110" s="17" t="s">
        <v>492</v>
      </c>
      <c r="F110" s="67"/>
      <c r="G110" s="27"/>
      <c r="H110" s="17" t="s">
        <v>266</v>
      </c>
    </row>
    <row r="111" spans="1:8" ht="20.100000000000001" customHeight="1">
      <c r="A111" s="17">
        <v>91</v>
      </c>
      <c r="B111" s="202">
        <v>44196</v>
      </c>
      <c r="C111" s="17" t="s">
        <v>388</v>
      </c>
      <c r="D111" s="33">
        <v>60000000</v>
      </c>
      <c r="E111" s="17" t="s">
        <v>525</v>
      </c>
      <c r="F111" s="67"/>
      <c r="G111" s="27"/>
      <c r="H111" s="17" t="s">
        <v>266</v>
      </c>
    </row>
    <row r="112" spans="1:8" ht="20.100000000000001" customHeight="1">
      <c r="A112" s="17">
        <v>92</v>
      </c>
      <c r="B112" s="202">
        <v>44196</v>
      </c>
      <c r="C112" s="17" t="s">
        <v>388</v>
      </c>
      <c r="D112" s="33">
        <v>110000000</v>
      </c>
      <c r="E112" s="17" t="s">
        <v>526</v>
      </c>
      <c r="F112" s="67"/>
      <c r="G112" s="27"/>
      <c r="H112" s="17" t="s">
        <v>266</v>
      </c>
    </row>
    <row r="113" spans="1:8" ht="20.100000000000001" customHeight="1">
      <c r="A113" s="17">
        <v>93</v>
      </c>
      <c r="B113" s="202">
        <v>44196</v>
      </c>
      <c r="C113" s="17" t="s">
        <v>388</v>
      </c>
      <c r="D113" s="33">
        <v>15000000</v>
      </c>
      <c r="E113" s="17" t="s">
        <v>537</v>
      </c>
      <c r="F113" s="67"/>
      <c r="G113" s="27"/>
      <c r="H113" s="17" t="s">
        <v>266</v>
      </c>
    </row>
    <row r="114" spans="1:8" ht="20.100000000000001" customHeight="1">
      <c r="A114" s="17">
        <v>94</v>
      </c>
      <c r="B114" s="202">
        <v>44196</v>
      </c>
      <c r="C114" s="17" t="s">
        <v>388</v>
      </c>
      <c r="D114" s="33">
        <v>10000000</v>
      </c>
      <c r="E114" s="17" t="s">
        <v>527</v>
      </c>
      <c r="F114" s="67"/>
      <c r="G114" s="27"/>
      <c r="H114" s="17" t="s">
        <v>266</v>
      </c>
    </row>
    <row r="115" spans="1:8" ht="20.100000000000001" customHeight="1">
      <c r="A115" s="17">
        <v>95</v>
      </c>
      <c r="B115" s="202">
        <v>44196</v>
      </c>
      <c r="C115" s="17" t="s">
        <v>388</v>
      </c>
      <c r="D115" s="33">
        <v>10000000</v>
      </c>
      <c r="E115" s="17" t="s">
        <v>528</v>
      </c>
      <c r="F115" s="67"/>
      <c r="G115" s="27"/>
      <c r="H115" s="17" t="s">
        <v>266</v>
      </c>
    </row>
    <row r="116" spans="1:8" ht="20.100000000000001" customHeight="1">
      <c r="A116" s="17">
        <v>96</v>
      </c>
      <c r="B116" s="202">
        <v>44196</v>
      </c>
      <c r="C116" s="17" t="s">
        <v>388</v>
      </c>
      <c r="D116" s="33">
        <v>10000000</v>
      </c>
      <c r="E116" s="17" t="s">
        <v>529</v>
      </c>
      <c r="F116" s="67"/>
      <c r="G116" s="27"/>
      <c r="H116" s="17" t="s">
        <v>266</v>
      </c>
    </row>
    <row r="117" spans="1:8" ht="20.100000000000001" customHeight="1">
      <c r="A117" s="17">
        <v>97</v>
      </c>
      <c r="B117" s="202">
        <v>44196</v>
      </c>
      <c r="C117" s="17" t="s">
        <v>388</v>
      </c>
      <c r="D117" s="33">
        <v>15000000</v>
      </c>
      <c r="E117" s="17" t="s">
        <v>530</v>
      </c>
      <c r="F117" s="67"/>
      <c r="G117" s="27"/>
      <c r="H117" s="17" t="s">
        <v>266</v>
      </c>
    </row>
    <row r="118" spans="1:8" ht="20.100000000000001" customHeight="1">
      <c r="A118" s="17">
        <v>98</v>
      </c>
      <c r="B118" s="202">
        <v>44196</v>
      </c>
      <c r="C118" s="17" t="s">
        <v>388</v>
      </c>
      <c r="D118" s="33">
        <v>15000000</v>
      </c>
      <c r="E118" s="17" t="s">
        <v>591</v>
      </c>
      <c r="F118" s="67"/>
      <c r="G118" s="27"/>
      <c r="H118" s="17" t="s">
        <v>266</v>
      </c>
    </row>
    <row r="119" spans="1:8" ht="20.100000000000001" customHeight="1">
      <c r="A119" s="17">
        <v>99</v>
      </c>
      <c r="B119" s="202">
        <v>44196</v>
      </c>
      <c r="C119" s="17" t="s">
        <v>388</v>
      </c>
      <c r="D119" s="33">
        <v>10000000</v>
      </c>
      <c r="E119" s="17" t="s">
        <v>531</v>
      </c>
      <c r="F119" s="67"/>
      <c r="G119" s="27"/>
      <c r="H119" s="17" t="s">
        <v>266</v>
      </c>
    </row>
    <row r="120" spans="1:8" ht="20.100000000000001" customHeight="1">
      <c r="A120" s="17">
        <v>100</v>
      </c>
      <c r="B120" s="202">
        <v>44196</v>
      </c>
      <c r="C120" s="17" t="s">
        <v>388</v>
      </c>
      <c r="D120" s="33">
        <v>60000000</v>
      </c>
      <c r="E120" s="17" t="s">
        <v>532</v>
      </c>
      <c r="F120" s="67"/>
      <c r="G120" s="27"/>
      <c r="H120" s="17" t="s">
        <v>266</v>
      </c>
    </row>
    <row r="121" spans="1:8" ht="20.100000000000001" customHeight="1">
      <c r="A121" s="17">
        <v>101</v>
      </c>
      <c r="B121" s="202">
        <v>44196</v>
      </c>
      <c r="C121" s="17" t="s">
        <v>388</v>
      </c>
      <c r="D121" s="33">
        <v>10000000</v>
      </c>
      <c r="E121" s="17" t="s">
        <v>533</v>
      </c>
      <c r="F121" s="67"/>
      <c r="G121" s="27"/>
      <c r="H121" s="17" t="s">
        <v>266</v>
      </c>
    </row>
    <row r="122" spans="1:8" ht="20.100000000000001" customHeight="1">
      <c r="A122" s="17">
        <v>102</v>
      </c>
      <c r="B122" s="202">
        <v>44196</v>
      </c>
      <c r="C122" s="17" t="s">
        <v>388</v>
      </c>
      <c r="D122" s="33">
        <v>10000000</v>
      </c>
      <c r="E122" s="17" t="s">
        <v>592</v>
      </c>
      <c r="F122" s="67"/>
      <c r="G122" s="27"/>
      <c r="H122" s="17" t="s">
        <v>266</v>
      </c>
    </row>
    <row r="123" spans="1:8" ht="20.100000000000001" customHeight="1">
      <c r="A123" s="17">
        <v>103</v>
      </c>
      <c r="B123" s="202">
        <v>44196</v>
      </c>
      <c r="C123" s="17" t="s">
        <v>388</v>
      </c>
      <c r="D123" s="33">
        <v>70000000</v>
      </c>
      <c r="E123" s="17" t="s">
        <v>534</v>
      </c>
      <c r="F123" s="67"/>
      <c r="G123" s="27"/>
      <c r="H123" s="17" t="s">
        <v>266</v>
      </c>
    </row>
    <row r="124" spans="1:8" ht="20.100000000000001" customHeight="1">
      <c r="A124" s="17">
        <v>104</v>
      </c>
      <c r="B124" s="202">
        <v>44196</v>
      </c>
      <c r="C124" s="17" t="s">
        <v>388</v>
      </c>
      <c r="D124" s="33">
        <v>10000000</v>
      </c>
      <c r="E124" s="17" t="s">
        <v>535</v>
      </c>
      <c r="F124" s="67"/>
      <c r="G124" s="27"/>
      <c r="H124" s="17" t="s">
        <v>266</v>
      </c>
    </row>
    <row r="125" spans="1:8" ht="20.100000000000001" customHeight="1">
      <c r="A125" s="17">
        <v>105</v>
      </c>
      <c r="B125" s="202">
        <v>44196</v>
      </c>
      <c r="C125" s="17" t="s">
        <v>388</v>
      </c>
      <c r="D125" s="33">
        <v>15000000</v>
      </c>
      <c r="E125" s="17" t="s">
        <v>593</v>
      </c>
      <c r="F125" s="67"/>
      <c r="G125" s="27"/>
      <c r="H125" s="17" t="s">
        <v>266</v>
      </c>
    </row>
    <row r="126" spans="1:8" ht="20.100000000000001" customHeight="1">
      <c r="A126" s="17">
        <v>106</v>
      </c>
      <c r="B126" s="202">
        <v>44196</v>
      </c>
      <c r="C126" s="17" t="s">
        <v>388</v>
      </c>
      <c r="D126" s="33">
        <v>10000000</v>
      </c>
      <c r="E126" s="17" t="s">
        <v>536</v>
      </c>
      <c r="F126" s="67"/>
      <c r="G126" s="27"/>
      <c r="H126" s="17" t="s">
        <v>266</v>
      </c>
    </row>
    <row r="127" spans="1:8" ht="20.100000000000001" customHeight="1">
      <c r="A127" s="17">
        <v>107</v>
      </c>
      <c r="B127" s="202">
        <v>44196</v>
      </c>
      <c r="C127" s="17" t="s">
        <v>388</v>
      </c>
      <c r="D127" s="33">
        <v>185000000</v>
      </c>
      <c r="E127" s="17" t="s">
        <v>594</v>
      </c>
      <c r="F127" s="67"/>
      <c r="G127" s="27"/>
      <c r="H127" s="17" t="s">
        <v>266</v>
      </c>
    </row>
    <row r="128" spans="1:8" ht="20.100000000000001" customHeight="1">
      <c r="A128" s="17">
        <v>108</v>
      </c>
      <c r="B128" s="202">
        <v>44196</v>
      </c>
      <c r="C128" s="17" t="s">
        <v>388</v>
      </c>
      <c r="D128" s="33">
        <v>15000000</v>
      </c>
      <c r="E128" s="17" t="s">
        <v>638</v>
      </c>
      <c r="F128" s="67"/>
      <c r="G128" s="27"/>
      <c r="H128" s="17" t="s">
        <v>266</v>
      </c>
    </row>
    <row r="129" spans="1:8" ht="20.100000000000001" customHeight="1">
      <c r="A129" s="17">
        <v>109</v>
      </c>
      <c r="B129" s="202">
        <v>44196</v>
      </c>
      <c r="C129" s="17" t="s">
        <v>388</v>
      </c>
      <c r="D129" s="33">
        <v>10000000</v>
      </c>
      <c r="E129" s="17" t="s">
        <v>595</v>
      </c>
      <c r="F129" s="67"/>
      <c r="G129" s="27"/>
      <c r="H129" s="17" t="s">
        <v>266</v>
      </c>
    </row>
    <row r="130" spans="1:8" ht="20.100000000000001" customHeight="1">
      <c r="A130" s="17">
        <v>110</v>
      </c>
      <c r="B130" s="202">
        <v>44196</v>
      </c>
      <c r="C130" s="17" t="s">
        <v>388</v>
      </c>
      <c r="D130" s="33">
        <v>10000000</v>
      </c>
      <c r="E130" s="17" t="s">
        <v>596</v>
      </c>
      <c r="F130" s="67"/>
      <c r="G130" s="27"/>
      <c r="H130" s="17" t="s">
        <v>266</v>
      </c>
    </row>
    <row r="131" spans="1:8" ht="20.100000000000001" customHeight="1">
      <c r="A131" s="17">
        <v>111</v>
      </c>
      <c r="B131" s="202">
        <v>44196</v>
      </c>
      <c r="C131" s="17" t="s">
        <v>388</v>
      </c>
      <c r="D131" s="33">
        <v>15000000</v>
      </c>
      <c r="E131" s="17" t="s">
        <v>597</v>
      </c>
      <c r="F131" s="67"/>
      <c r="G131" s="27"/>
      <c r="H131" s="17" t="s">
        <v>266</v>
      </c>
    </row>
    <row r="132" spans="1:8" ht="20.100000000000001" customHeight="1">
      <c r="A132" s="17">
        <v>112</v>
      </c>
      <c r="B132" s="202">
        <v>44196</v>
      </c>
      <c r="C132" s="17" t="s">
        <v>388</v>
      </c>
      <c r="D132" s="33">
        <v>10000000</v>
      </c>
      <c r="E132" s="17" t="s">
        <v>598</v>
      </c>
      <c r="F132" s="67"/>
      <c r="G132" s="27"/>
      <c r="H132" s="17" t="s">
        <v>266</v>
      </c>
    </row>
    <row r="133" spans="1:8" ht="20.100000000000001" customHeight="1">
      <c r="A133" s="17">
        <v>113</v>
      </c>
      <c r="B133" s="202">
        <v>44196</v>
      </c>
      <c r="C133" s="17" t="s">
        <v>388</v>
      </c>
      <c r="D133" s="33">
        <v>15000000</v>
      </c>
      <c r="E133" s="17" t="s">
        <v>599</v>
      </c>
      <c r="F133" s="67"/>
      <c r="G133" s="27"/>
      <c r="H133" s="17" t="s">
        <v>266</v>
      </c>
    </row>
    <row r="134" spans="1:8" ht="20.100000000000001" customHeight="1">
      <c r="A134" s="17">
        <v>114</v>
      </c>
      <c r="B134" s="202">
        <v>44196</v>
      </c>
      <c r="C134" s="17" t="s">
        <v>388</v>
      </c>
      <c r="D134" s="33">
        <v>15000000</v>
      </c>
      <c r="E134" s="17" t="s">
        <v>600</v>
      </c>
      <c r="F134" s="67"/>
      <c r="G134" s="27"/>
      <c r="H134" s="17" t="s">
        <v>266</v>
      </c>
    </row>
    <row r="135" spans="1:8" ht="20.100000000000001" customHeight="1">
      <c r="A135" s="17">
        <v>115</v>
      </c>
      <c r="B135" s="202">
        <v>44196</v>
      </c>
      <c r="C135" s="17" t="s">
        <v>388</v>
      </c>
      <c r="D135" s="33">
        <v>15000000</v>
      </c>
      <c r="E135" s="17" t="s">
        <v>601</v>
      </c>
      <c r="F135" s="67"/>
      <c r="G135" s="27"/>
      <c r="H135" s="17" t="s">
        <v>266</v>
      </c>
    </row>
    <row r="136" spans="1:8" ht="20.100000000000001" customHeight="1">
      <c r="A136" s="17">
        <v>116</v>
      </c>
      <c r="B136" s="202">
        <v>44196</v>
      </c>
      <c r="C136" s="17" t="s">
        <v>388</v>
      </c>
      <c r="D136" s="33">
        <v>60000000</v>
      </c>
      <c r="E136" s="17" t="s">
        <v>602</v>
      </c>
      <c r="F136" s="67"/>
      <c r="G136" s="27"/>
      <c r="H136" s="17" t="s">
        <v>266</v>
      </c>
    </row>
    <row r="137" spans="1:8" ht="20.100000000000001" customHeight="1">
      <c r="A137" s="17">
        <v>117</v>
      </c>
      <c r="B137" s="202">
        <v>44196</v>
      </c>
      <c r="C137" s="17" t="s">
        <v>388</v>
      </c>
      <c r="D137" s="33">
        <v>10000000</v>
      </c>
      <c r="E137" s="17" t="s">
        <v>603</v>
      </c>
      <c r="F137" s="67"/>
      <c r="G137" s="27"/>
      <c r="H137" s="17" t="s">
        <v>266</v>
      </c>
    </row>
    <row r="138" spans="1:8" ht="20.100000000000001" customHeight="1">
      <c r="A138" s="17">
        <v>118</v>
      </c>
      <c r="B138" s="202">
        <v>44196</v>
      </c>
      <c r="C138" s="17" t="s">
        <v>388</v>
      </c>
      <c r="D138" s="33">
        <v>10000000</v>
      </c>
      <c r="E138" s="17" t="s">
        <v>604</v>
      </c>
      <c r="F138" s="67"/>
      <c r="G138" s="27"/>
      <c r="H138" s="17" t="s">
        <v>266</v>
      </c>
    </row>
    <row r="139" spans="1:8" ht="20.100000000000001" customHeight="1">
      <c r="A139" s="17">
        <v>119</v>
      </c>
      <c r="B139" s="202">
        <v>44196</v>
      </c>
      <c r="C139" s="17" t="s">
        <v>388</v>
      </c>
      <c r="D139" s="33">
        <v>10000000</v>
      </c>
      <c r="E139" s="17" t="s">
        <v>639</v>
      </c>
      <c r="F139" s="67"/>
      <c r="G139" s="27"/>
      <c r="H139" s="17" t="s">
        <v>266</v>
      </c>
    </row>
    <row r="140" spans="1:8" ht="20.100000000000001" customHeight="1">
      <c r="A140" s="353" t="s">
        <v>267</v>
      </c>
      <c r="B140" s="353"/>
      <c r="C140" s="353"/>
      <c r="D140" s="33">
        <f>SUM(D66:D139)</f>
        <v>3564000000</v>
      </c>
      <c r="E140" s="17"/>
      <c r="F140" s="67"/>
      <c r="G140" s="27"/>
      <c r="H140" s="17"/>
    </row>
    <row r="141" spans="1:8" ht="20.100000000000001" customHeight="1">
      <c r="A141" s="17">
        <v>123</v>
      </c>
      <c r="B141" s="202">
        <v>44196</v>
      </c>
      <c r="C141" s="17" t="s">
        <v>439</v>
      </c>
      <c r="D141" s="215">
        <v>265417314</v>
      </c>
      <c r="E141" s="17"/>
      <c r="F141" s="67"/>
      <c r="G141" s="27"/>
      <c r="H141" s="186" t="s">
        <v>516</v>
      </c>
    </row>
    <row r="142" spans="1:8" ht="20.100000000000001" customHeight="1">
      <c r="A142" s="350" t="s">
        <v>267</v>
      </c>
      <c r="B142" s="351"/>
      <c r="C142" s="352"/>
      <c r="D142" s="33">
        <f>D141</f>
        <v>265417314</v>
      </c>
      <c r="E142" s="17"/>
      <c r="F142" s="67"/>
      <c r="G142" s="27"/>
      <c r="H142" s="17"/>
    </row>
    <row r="143" spans="1:8" ht="20.100000000000001" customHeight="1">
      <c r="A143" s="17">
        <v>124</v>
      </c>
      <c r="B143" s="202">
        <v>44196</v>
      </c>
      <c r="C143" s="17" t="s">
        <v>467</v>
      </c>
      <c r="D143" s="212">
        <v>749023847</v>
      </c>
      <c r="E143" s="17"/>
      <c r="F143" s="67"/>
      <c r="G143" s="27"/>
      <c r="H143" s="186" t="s">
        <v>517</v>
      </c>
    </row>
    <row r="144" spans="1:8" ht="20.100000000000001" customHeight="1">
      <c r="A144" s="350" t="s">
        <v>267</v>
      </c>
      <c r="B144" s="351"/>
      <c r="C144" s="352"/>
      <c r="D144" s="33">
        <f>D143</f>
        <v>749023847</v>
      </c>
      <c r="E144" s="17"/>
      <c r="F144" s="67"/>
      <c r="G144" s="27"/>
      <c r="H144" s="17"/>
    </row>
    <row r="145" spans="1:8" ht="20.100000000000001" customHeight="1">
      <c r="A145" s="289" t="s">
        <v>183</v>
      </c>
      <c r="B145" s="289"/>
      <c r="C145" s="289"/>
      <c r="D145" s="38">
        <f>D54+D57+D63+D65+D140+D142+D144</f>
        <v>4928803320</v>
      </c>
      <c r="E145" s="37"/>
      <c r="F145" s="37"/>
      <c r="G145" s="27"/>
      <c r="H145" s="37"/>
    </row>
  </sheetData>
  <mergeCells count="10">
    <mergeCell ref="A144:C144"/>
    <mergeCell ref="A145:C145"/>
    <mergeCell ref="A2:H2"/>
    <mergeCell ref="A3:H3"/>
    <mergeCell ref="A140:C140"/>
    <mergeCell ref="A54:C54"/>
    <mergeCell ref="A57:C57"/>
    <mergeCell ref="A65:C65"/>
    <mergeCell ref="A63:C63"/>
    <mergeCell ref="A142:C142"/>
  </mergeCells>
  <phoneticPr fontId="3" type="noConversion"/>
  <printOptions horizontalCentered="1"/>
  <pageMargins left="0.15748031496062992" right="0.15748031496062992" top="0.9055118110236221" bottom="0.59055118110236227" header="0.51181102362204722" footer="0.51181102362204722"/>
  <pageSetup paperSize="9" scale="85" firstPageNumber="15" orientation="portrait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F16"/>
  <sheetViews>
    <sheetView topLeftCell="A5" zoomScale="85" zoomScaleNormal="85" workbookViewId="0">
      <selection activeCell="C16" sqref="C16"/>
    </sheetView>
  </sheetViews>
  <sheetFormatPr defaultRowHeight="13.5"/>
  <cols>
    <col min="2" max="2" width="18" customWidth="1"/>
    <col min="3" max="4" width="18.5546875" customWidth="1"/>
  </cols>
  <sheetData>
    <row r="1" spans="1:6" ht="20.100000000000001" customHeight="1">
      <c r="A1" s="19" t="s">
        <v>184</v>
      </c>
      <c r="B1" s="4"/>
      <c r="C1" s="4"/>
      <c r="D1" s="4"/>
      <c r="E1" s="4"/>
      <c r="F1" s="4"/>
    </row>
    <row r="2" spans="1:6" ht="50.1" customHeight="1">
      <c r="A2" s="334" t="s">
        <v>185</v>
      </c>
      <c r="B2" s="334"/>
      <c r="C2" s="334"/>
      <c r="D2" s="334"/>
      <c r="E2" s="334"/>
      <c r="F2" s="334"/>
    </row>
    <row r="3" spans="1:6" ht="20.100000000000001" customHeight="1">
      <c r="A3" s="346" t="s">
        <v>589</v>
      </c>
      <c r="B3" s="346"/>
      <c r="C3" s="346"/>
      <c r="D3" s="346"/>
      <c r="E3" s="346"/>
      <c r="F3" s="346"/>
    </row>
    <row r="4" spans="1:6" ht="20.100000000000001" customHeight="1">
      <c r="A4" s="19"/>
      <c r="B4" s="40"/>
      <c r="C4" s="40"/>
      <c r="D4" s="40"/>
      <c r="E4" s="40"/>
      <c r="F4" s="36" t="s">
        <v>150</v>
      </c>
    </row>
    <row r="5" spans="1:6" ht="60" customHeight="1">
      <c r="A5" s="105" t="s">
        <v>324</v>
      </c>
      <c r="B5" s="105" t="s">
        <v>325</v>
      </c>
      <c r="C5" s="105" t="s">
        <v>326</v>
      </c>
      <c r="D5" s="105" t="s">
        <v>327</v>
      </c>
      <c r="E5" s="105" t="s">
        <v>328</v>
      </c>
      <c r="F5" s="105" t="s">
        <v>329</v>
      </c>
    </row>
    <row r="6" spans="1:6" ht="60" customHeight="1">
      <c r="A6" s="303" t="s">
        <v>186</v>
      </c>
      <c r="B6" s="41" t="s">
        <v>187</v>
      </c>
      <c r="C6" s="70">
        <v>1144257300</v>
      </c>
      <c r="D6" s="70"/>
      <c r="E6" s="58" t="s">
        <v>642</v>
      </c>
      <c r="F6" s="41"/>
    </row>
    <row r="7" spans="1:6" ht="60" customHeight="1">
      <c r="A7" s="294"/>
      <c r="B7" s="41" t="s">
        <v>640</v>
      </c>
      <c r="C7" s="70">
        <v>6515100</v>
      </c>
      <c r="D7" s="70"/>
      <c r="E7" s="58" t="s">
        <v>642</v>
      </c>
      <c r="F7" s="41"/>
    </row>
    <row r="8" spans="1:6" ht="60" customHeight="1">
      <c r="A8" s="294"/>
      <c r="B8" s="41" t="s">
        <v>188</v>
      </c>
      <c r="C8" s="70">
        <v>5475600</v>
      </c>
      <c r="D8" s="70"/>
      <c r="E8" s="58" t="s">
        <v>643</v>
      </c>
      <c r="F8" s="41"/>
    </row>
    <row r="9" spans="1:6" s="217" customFormat="1" ht="60" customHeight="1">
      <c r="A9" s="294"/>
      <c r="B9" s="41" t="s">
        <v>641</v>
      </c>
      <c r="C9" s="70">
        <v>14027000</v>
      </c>
      <c r="D9" s="70"/>
      <c r="E9" s="58" t="s">
        <v>643</v>
      </c>
      <c r="F9" s="41"/>
    </row>
    <row r="10" spans="1:6" ht="60" customHeight="1">
      <c r="A10" s="294"/>
      <c r="B10" s="41" t="s">
        <v>189</v>
      </c>
      <c r="C10" s="70">
        <v>32461200</v>
      </c>
      <c r="D10" s="70"/>
      <c r="E10" s="58" t="s">
        <v>642</v>
      </c>
      <c r="F10" s="41"/>
    </row>
    <row r="11" spans="1:6" ht="60" customHeight="1">
      <c r="A11" s="294"/>
      <c r="B11" s="41" t="s">
        <v>190</v>
      </c>
      <c r="C11" s="70">
        <v>38198500</v>
      </c>
      <c r="D11" s="70"/>
      <c r="E11" s="58" t="s">
        <v>644</v>
      </c>
      <c r="F11" s="41"/>
    </row>
    <row r="12" spans="1:6" ht="60" customHeight="1">
      <c r="A12" s="294"/>
      <c r="B12" s="41" t="s">
        <v>366</v>
      </c>
      <c r="C12" s="70">
        <v>1200000</v>
      </c>
      <c r="D12" s="70"/>
      <c r="E12" s="58" t="s">
        <v>645</v>
      </c>
      <c r="F12" s="41"/>
    </row>
    <row r="13" spans="1:6" ht="60" customHeight="1">
      <c r="A13" s="294"/>
      <c r="B13" s="41" t="s">
        <v>442</v>
      </c>
      <c r="C13" s="70">
        <v>540000</v>
      </c>
      <c r="D13" s="70"/>
      <c r="E13" s="58" t="s">
        <v>645</v>
      </c>
      <c r="F13" s="41"/>
    </row>
    <row r="14" spans="1:6" ht="60" customHeight="1">
      <c r="A14" s="295"/>
      <c r="B14" s="41" t="s">
        <v>367</v>
      </c>
      <c r="C14" s="70">
        <v>270000</v>
      </c>
      <c r="D14" s="70"/>
      <c r="E14" s="58" t="s">
        <v>645</v>
      </c>
      <c r="F14" s="41"/>
    </row>
    <row r="15" spans="1:6" ht="60" customHeight="1">
      <c r="A15" s="59" t="s">
        <v>191</v>
      </c>
      <c r="B15" s="41" t="s">
        <v>192</v>
      </c>
      <c r="C15" s="70">
        <v>21276240656</v>
      </c>
      <c r="D15" s="70"/>
      <c r="E15" s="66"/>
      <c r="F15" s="41"/>
    </row>
    <row r="16" spans="1:6" ht="60" customHeight="1">
      <c r="A16" s="304" t="s">
        <v>134</v>
      </c>
      <c r="B16" s="306"/>
      <c r="C16" s="71">
        <f>SUM(C6:C15)</f>
        <v>22519185356</v>
      </c>
      <c r="D16" s="71"/>
      <c r="E16" s="71"/>
      <c r="F16" s="54"/>
    </row>
  </sheetData>
  <mergeCells count="4">
    <mergeCell ref="A2:F2"/>
    <mergeCell ref="A16:B16"/>
    <mergeCell ref="A3:F3"/>
    <mergeCell ref="A6:A14"/>
  </mergeCells>
  <phoneticPr fontId="3" type="noConversion"/>
  <printOptions horizontalCentered="1"/>
  <pageMargins left="0.15748031496062992" right="0.15748031496062992" top="0.9055118110236221" bottom="0.59055118110236227" header="0.51181102362204722" footer="0.51181102362204722"/>
  <pageSetup paperSize="9" scale="85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24"/>
  <sheetViews>
    <sheetView topLeftCell="A7" workbookViewId="0">
      <selection activeCell="D25" sqref="D25"/>
    </sheetView>
  </sheetViews>
  <sheetFormatPr defaultRowHeight="13.5"/>
  <cols>
    <col min="1" max="1" width="4.77734375" style="84" customWidth="1"/>
    <col min="2" max="2" width="25.6640625" style="80" customWidth="1"/>
    <col min="3" max="3" width="33.21875" style="80" customWidth="1"/>
    <col min="4" max="4" width="8.88671875" style="84"/>
    <col min="5" max="16384" width="8.88671875" style="80"/>
  </cols>
  <sheetData>
    <row r="1" spans="1:4" ht="50.1" customHeight="1">
      <c r="A1" s="286" t="s">
        <v>335</v>
      </c>
      <c r="B1" s="286"/>
      <c r="C1" s="286"/>
      <c r="D1" s="286"/>
    </row>
    <row r="2" spans="1:4" ht="24" customHeight="1">
      <c r="A2" s="81" t="s">
        <v>270</v>
      </c>
      <c r="B2" s="82" t="s">
        <v>666</v>
      </c>
      <c r="C2" s="83"/>
      <c r="D2" s="79" t="s">
        <v>336</v>
      </c>
    </row>
    <row r="3" spans="1:4" ht="24" customHeight="1">
      <c r="A3" s="85"/>
      <c r="B3" s="159" t="s">
        <v>553</v>
      </c>
      <c r="C3" s="83" t="s">
        <v>271</v>
      </c>
      <c r="D3" s="84">
        <v>1</v>
      </c>
    </row>
    <row r="4" spans="1:4" ht="24" customHeight="1">
      <c r="A4" s="85"/>
      <c r="B4" s="159" t="s">
        <v>554</v>
      </c>
      <c r="C4" s="83" t="s">
        <v>271</v>
      </c>
      <c r="D4" s="84">
        <v>2</v>
      </c>
    </row>
    <row r="5" spans="1:4" ht="24" customHeight="1">
      <c r="B5" s="159" t="s">
        <v>555</v>
      </c>
      <c r="C5" s="83" t="s">
        <v>271</v>
      </c>
      <c r="D5" s="84">
        <v>3</v>
      </c>
    </row>
    <row r="6" spans="1:4" ht="24" customHeight="1">
      <c r="B6" s="159" t="s">
        <v>556</v>
      </c>
      <c r="C6" s="83" t="s">
        <v>271</v>
      </c>
      <c r="D6" s="84">
        <v>4</v>
      </c>
    </row>
    <row r="7" spans="1:4" ht="24" customHeight="1">
      <c r="A7" s="81" t="s">
        <v>272</v>
      </c>
      <c r="B7" s="82" t="s">
        <v>371</v>
      </c>
      <c r="C7" s="83"/>
    </row>
    <row r="8" spans="1:4" ht="24" customHeight="1">
      <c r="B8" s="217" t="s">
        <v>660</v>
      </c>
      <c r="C8" s="83" t="s">
        <v>271</v>
      </c>
      <c r="D8" s="84">
        <v>5</v>
      </c>
    </row>
    <row r="9" spans="1:4" ht="24" customHeight="1">
      <c r="B9" s="217" t="s">
        <v>661</v>
      </c>
      <c r="C9" s="83" t="s">
        <v>271</v>
      </c>
      <c r="D9" s="84">
        <v>6</v>
      </c>
    </row>
    <row r="10" spans="1:4" s="86" customFormat="1" ht="24" customHeight="1">
      <c r="A10" s="87"/>
      <c r="B10" s="217" t="s">
        <v>662</v>
      </c>
      <c r="C10" s="83" t="s">
        <v>271</v>
      </c>
      <c r="D10" s="87">
        <v>7</v>
      </c>
    </row>
    <row r="11" spans="1:4" s="86" customFormat="1" ht="24" customHeight="1">
      <c r="A11" s="87"/>
      <c r="B11" s="217" t="s">
        <v>663</v>
      </c>
      <c r="C11" s="83" t="s">
        <v>271</v>
      </c>
      <c r="D11" s="87">
        <v>8</v>
      </c>
    </row>
    <row r="12" spans="1:4" s="86" customFormat="1" ht="24" customHeight="1">
      <c r="A12" s="87"/>
      <c r="B12" s="217" t="s">
        <v>664</v>
      </c>
      <c r="C12" s="83" t="s">
        <v>271</v>
      </c>
      <c r="D12" s="87">
        <v>9</v>
      </c>
    </row>
    <row r="13" spans="1:4" s="86" customFormat="1" ht="24" customHeight="1">
      <c r="A13" s="87"/>
      <c r="B13" s="217" t="s">
        <v>665</v>
      </c>
      <c r="C13" s="83" t="s">
        <v>271</v>
      </c>
      <c r="D13" s="60">
        <v>10</v>
      </c>
    </row>
    <row r="14" spans="1:4" ht="24" customHeight="1">
      <c r="B14" s="86" t="s">
        <v>273</v>
      </c>
      <c r="C14" s="83" t="s">
        <v>271</v>
      </c>
      <c r="D14" s="84">
        <v>11</v>
      </c>
    </row>
    <row r="15" spans="1:4" ht="24" customHeight="1">
      <c r="B15" s="86" t="s">
        <v>274</v>
      </c>
      <c r="C15" s="83" t="s">
        <v>271</v>
      </c>
      <c r="D15" s="60" t="s">
        <v>699</v>
      </c>
    </row>
    <row r="16" spans="1:4" ht="24" customHeight="1">
      <c r="B16" s="86" t="s">
        <v>275</v>
      </c>
      <c r="C16" s="83" t="s">
        <v>271</v>
      </c>
      <c r="D16" s="87">
        <v>14</v>
      </c>
    </row>
    <row r="17" spans="1:4" ht="24" customHeight="1">
      <c r="B17" s="86" t="s">
        <v>276</v>
      </c>
      <c r="C17" s="83" t="s">
        <v>271</v>
      </c>
      <c r="D17" s="84">
        <v>15</v>
      </c>
    </row>
    <row r="18" spans="1:4" ht="24" customHeight="1">
      <c r="B18" s="86" t="s">
        <v>277</v>
      </c>
      <c r="C18" s="83" t="s">
        <v>271</v>
      </c>
      <c r="D18" s="60" t="s">
        <v>700</v>
      </c>
    </row>
    <row r="19" spans="1:4" ht="24" customHeight="1">
      <c r="B19" s="86" t="s">
        <v>278</v>
      </c>
      <c r="C19" s="83" t="s">
        <v>271</v>
      </c>
      <c r="D19" s="84">
        <v>20</v>
      </c>
    </row>
    <row r="20" spans="1:4" ht="24" customHeight="1">
      <c r="B20" s="86" t="s">
        <v>279</v>
      </c>
      <c r="C20" s="83" t="s">
        <v>271</v>
      </c>
      <c r="D20" s="84">
        <v>21</v>
      </c>
    </row>
    <row r="21" spans="1:4" ht="24" customHeight="1">
      <c r="B21" s="86" t="s">
        <v>280</v>
      </c>
      <c r="C21" s="83" t="s">
        <v>271</v>
      </c>
      <c r="D21" s="87">
        <v>22</v>
      </c>
    </row>
    <row r="22" spans="1:4" ht="24" customHeight="1">
      <c r="B22" s="86" t="s">
        <v>281</v>
      </c>
      <c r="C22" s="83" t="s">
        <v>271</v>
      </c>
      <c r="D22" s="84">
        <v>23</v>
      </c>
    </row>
    <row r="23" spans="1:4" ht="24" customHeight="1">
      <c r="B23" s="86" t="s">
        <v>282</v>
      </c>
      <c r="C23" s="83" t="s">
        <v>271</v>
      </c>
      <c r="D23" s="84">
        <v>24</v>
      </c>
    </row>
    <row r="24" spans="1:4" ht="24" customHeight="1">
      <c r="A24" s="87"/>
      <c r="B24" s="86" t="s">
        <v>283</v>
      </c>
      <c r="C24" s="83" t="s">
        <v>271</v>
      </c>
      <c r="D24" s="84">
        <v>25</v>
      </c>
    </row>
  </sheetData>
  <mergeCells count="1">
    <mergeCell ref="A1:D1"/>
  </mergeCells>
  <phoneticPr fontId="3" type="noConversion"/>
  <printOptions horizontalCentered="1"/>
  <pageMargins left="0.46" right="0.54" top="0.73" bottom="0.73" header="0.42" footer="0.4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E9"/>
  <sheetViews>
    <sheetView workbookViewId="0">
      <selection activeCell="C6" sqref="C6"/>
    </sheetView>
  </sheetViews>
  <sheetFormatPr defaultRowHeight="12"/>
  <cols>
    <col min="1" max="1" width="13.5546875" style="19" customWidth="1"/>
    <col min="2" max="2" width="19.33203125" style="19" customWidth="1"/>
    <col min="3" max="3" width="16.5546875" style="19" customWidth="1"/>
    <col min="4" max="4" width="19.77734375" style="19" customWidth="1"/>
    <col min="5" max="5" width="29.6640625" style="19" customWidth="1"/>
    <col min="6" max="16384" width="8.88671875" style="19"/>
  </cols>
  <sheetData>
    <row r="1" spans="1:5" ht="20.100000000000001" customHeight="1">
      <c r="A1" s="19" t="s">
        <v>193</v>
      </c>
    </row>
    <row r="2" spans="1:5" ht="50.1" customHeight="1">
      <c r="A2" s="334" t="s">
        <v>194</v>
      </c>
      <c r="B2" s="334"/>
      <c r="C2" s="334"/>
      <c r="D2" s="334"/>
      <c r="E2" s="334"/>
    </row>
    <row r="3" spans="1:5" ht="20.100000000000001" customHeight="1">
      <c r="A3" s="346" t="s">
        <v>589</v>
      </c>
      <c r="B3" s="346"/>
      <c r="C3" s="346"/>
      <c r="D3" s="346"/>
      <c r="E3" s="346"/>
    </row>
    <row r="4" spans="1:5" ht="20.100000000000001" customHeight="1">
      <c r="B4" s="40"/>
      <c r="C4" s="40"/>
      <c r="D4" s="40"/>
      <c r="E4" s="36" t="s">
        <v>150</v>
      </c>
    </row>
    <row r="5" spans="1:5" ht="60" customHeight="1">
      <c r="A5" s="105" t="s">
        <v>195</v>
      </c>
      <c r="B5" s="105" t="s">
        <v>196</v>
      </c>
      <c r="C5" s="105" t="s">
        <v>179</v>
      </c>
      <c r="D5" s="105" t="s">
        <v>197</v>
      </c>
      <c r="E5" s="105" t="s">
        <v>54</v>
      </c>
    </row>
    <row r="6" spans="1:5" ht="60" customHeight="1">
      <c r="A6" s="59" t="s">
        <v>389</v>
      </c>
      <c r="B6" s="41" t="s">
        <v>295</v>
      </c>
      <c r="C6" s="33">
        <v>1705297399</v>
      </c>
      <c r="D6" s="66" t="s">
        <v>647</v>
      </c>
      <c r="E6" s="72"/>
    </row>
    <row r="7" spans="1:5" ht="60" customHeight="1">
      <c r="A7" s="41" t="s">
        <v>268</v>
      </c>
      <c r="B7" s="41" t="s">
        <v>646</v>
      </c>
      <c r="C7" s="33">
        <v>31404077</v>
      </c>
      <c r="D7" s="34" t="s">
        <v>648</v>
      </c>
      <c r="E7" s="78"/>
    </row>
    <row r="8" spans="1:5" ht="60" customHeight="1">
      <c r="A8" s="41" t="s">
        <v>380</v>
      </c>
      <c r="B8" s="41" t="s">
        <v>468</v>
      </c>
      <c r="C8" s="33">
        <v>856363</v>
      </c>
      <c r="D8" s="34" t="s">
        <v>649</v>
      </c>
      <c r="E8" s="72"/>
    </row>
    <row r="9" spans="1:5" ht="60" customHeight="1">
      <c r="A9" s="289" t="s">
        <v>134</v>
      </c>
      <c r="B9" s="289"/>
      <c r="C9" s="53">
        <f>SUM(C6:C8)</f>
        <v>1737557839</v>
      </c>
      <c r="D9" s="71"/>
      <c r="E9" s="54"/>
    </row>
  </sheetData>
  <mergeCells count="3">
    <mergeCell ref="A2:E2"/>
    <mergeCell ref="A9:B9"/>
    <mergeCell ref="A3:E3"/>
  </mergeCells>
  <phoneticPr fontId="3" type="noConversion"/>
  <printOptions horizontalCentered="1"/>
  <pageMargins left="0.15748031496062992" right="0.15748031496062992" top="0.9055118110236221" bottom="0.59055118110236227" header="0.51181102362204722" footer="0.51181102362204722"/>
  <pageSetup paperSize="9" scale="85" orientation="portrait" r:id="rId1"/>
  <headerFooter alignWithMargins="0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G29"/>
  <sheetViews>
    <sheetView workbookViewId="0">
      <selection activeCell="G12" sqref="G12"/>
    </sheetView>
  </sheetViews>
  <sheetFormatPr defaultRowHeight="12.75"/>
  <cols>
    <col min="1" max="1" width="8.109375" style="124" customWidth="1"/>
    <col min="2" max="2" width="11.5546875" style="132" bestFit="1" customWidth="1"/>
    <col min="3" max="3" width="16.6640625" style="132" customWidth="1"/>
    <col min="4" max="4" width="23.77734375" style="132" bestFit="1" customWidth="1"/>
    <col min="5" max="5" width="16.6640625" style="124" customWidth="1"/>
    <col min="6" max="16384" width="8.88671875" style="124"/>
  </cols>
  <sheetData>
    <row r="1" spans="1:7" ht="19.5" customHeight="1">
      <c r="A1" s="113" t="s">
        <v>341</v>
      </c>
      <c r="B1" s="114"/>
      <c r="C1" s="114"/>
      <c r="D1" s="114"/>
      <c r="E1" s="113"/>
      <c r="F1" s="113"/>
    </row>
    <row r="2" spans="1:7" ht="19.5" customHeight="1">
      <c r="A2" s="113" t="s">
        <v>342</v>
      </c>
      <c r="B2" s="114"/>
      <c r="C2" s="114"/>
      <c r="D2" s="114"/>
      <c r="E2" s="113"/>
      <c r="F2" s="113"/>
    </row>
    <row r="3" spans="1:7" ht="24.95" customHeight="1">
      <c r="A3" s="354" t="s">
        <v>343</v>
      </c>
      <c r="B3" s="354"/>
      <c r="C3" s="354"/>
      <c r="D3" s="354"/>
      <c r="E3" s="354"/>
      <c r="F3" s="354"/>
    </row>
    <row r="4" spans="1:7" ht="19.5" customHeight="1">
      <c r="A4" s="335" t="s">
        <v>650</v>
      </c>
      <c r="B4" s="335"/>
      <c r="C4" s="335"/>
      <c r="D4" s="335"/>
      <c r="E4" s="335"/>
      <c r="F4" s="335"/>
    </row>
    <row r="5" spans="1:7" ht="19.5" customHeight="1">
      <c r="A5" s="335" t="s">
        <v>651</v>
      </c>
      <c r="B5" s="335"/>
      <c r="C5" s="335"/>
      <c r="D5" s="335"/>
      <c r="E5" s="335"/>
      <c r="F5" s="335"/>
    </row>
    <row r="6" spans="1:7" ht="19.5" customHeight="1">
      <c r="A6" s="125"/>
      <c r="B6" s="126"/>
      <c r="C6" s="114"/>
      <c r="D6" s="114"/>
      <c r="E6" s="115"/>
      <c r="F6" s="113"/>
    </row>
    <row r="7" spans="1:7" ht="19.5" customHeight="1">
      <c r="A7" s="127" t="s">
        <v>344</v>
      </c>
      <c r="B7" s="128"/>
      <c r="C7" s="116"/>
      <c r="D7" s="116"/>
      <c r="E7" s="117"/>
      <c r="F7" s="118" t="s">
        <v>150</v>
      </c>
    </row>
    <row r="8" spans="1:7" ht="19.5" customHeight="1">
      <c r="A8" s="129" t="s">
        <v>345</v>
      </c>
      <c r="B8" s="129" t="s">
        <v>346</v>
      </c>
      <c r="C8" s="119" t="s">
        <v>347</v>
      </c>
      <c r="D8" s="119" t="s">
        <v>196</v>
      </c>
      <c r="E8" s="119" t="s">
        <v>348</v>
      </c>
      <c r="F8" s="119" t="s">
        <v>349</v>
      </c>
      <c r="G8" s="130"/>
    </row>
    <row r="9" spans="1:7" ht="19.5" customHeight="1">
      <c r="A9" s="164"/>
      <c r="B9" s="158"/>
      <c r="C9" s="157"/>
      <c r="D9" s="158"/>
      <c r="E9" s="170"/>
      <c r="F9" s="120"/>
      <c r="G9" s="130"/>
    </row>
    <row r="10" spans="1:7" ht="19.5" customHeight="1">
      <c r="A10" s="164"/>
      <c r="B10" s="157"/>
      <c r="C10" s="157"/>
      <c r="D10" s="157"/>
      <c r="E10" s="171"/>
      <c r="F10" s="121"/>
      <c r="G10" s="130"/>
    </row>
    <row r="11" spans="1:7" ht="19.5" customHeight="1">
      <c r="A11" s="164"/>
      <c r="B11" s="157"/>
      <c r="C11" s="131"/>
      <c r="D11" s="157"/>
      <c r="E11" s="171"/>
      <c r="F11" s="121"/>
      <c r="G11" s="130"/>
    </row>
    <row r="12" spans="1:7" ht="19.5" customHeight="1">
      <c r="A12" s="164"/>
      <c r="B12" s="157"/>
      <c r="C12" s="131"/>
      <c r="D12" s="157"/>
      <c r="E12" s="171"/>
      <c r="F12" s="121"/>
      <c r="G12" s="130"/>
    </row>
    <row r="13" spans="1:7" ht="19.5" customHeight="1">
      <c r="A13" s="164"/>
      <c r="B13" s="157"/>
      <c r="C13" s="157"/>
      <c r="D13" s="157"/>
      <c r="E13" s="171"/>
      <c r="F13" s="121"/>
      <c r="G13" s="130"/>
    </row>
    <row r="14" spans="1:7" ht="19.5" customHeight="1">
      <c r="A14" s="164"/>
      <c r="B14" s="157"/>
      <c r="C14" s="157"/>
      <c r="D14" s="157"/>
      <c r="E14" s="171"/>
      <c r="F14" s="121"/>
      <c r="G14" s="130"/>
    </row>
    <row r="15" spans="1:7" ht="19.5" customHeight="1">
      <c r="A15" s="353" t="s">
        <v>390</v>
      </c>
      <c r="B15" s="353"/>
      <c r="C15" s="353"/>
      <c r="D15" s="353"/>
      <c r="E15" s="147">
        <f>SUM(E9:E14)</f>
        <v>0</v>
      </c>
      <c r="F15" s="119"/>
      <c r="G15" s="130"/>
    </row>
    <row r="16" spans="1:7" ht="18" customHeight="1">
      <c r="A16" s="122"/>
      <c r="B16" s="116"/>
      <c r="C16" s="116"/>
      <c r="D16" s="116"/>
      <c r="E16" s="122"/>
      <c r="F16" s="122"/>
    </row>
    <row r="17" spans="1:7" ht="18" customHeight="1">
      <c r="A17" s="127" t="s">
        <v>350</v>
      </c>
      <c r="B17" s="128"/>
      <c r="C17" s="116"/>
      <c r="D17" s="116"/>
      <c r="E17" s="117"/>
      <c r="F17" s="118" t="s">
        <v>150</v>
      </c>
    </row>
    <row r="18" spans="1:7" ht="18" customHeight="1">
      <c r="A18" s="129" t="s">
        <v>351</v>
      </c>
      <c r="B18" s="353" t="s">
        <v>352</v>
      </c>
      <c r="C18" s="353"/>
      <c r="D18" s="119" t="s">
        <v>348</v>
      </c>
      <c r="E18" s="119" t="s">
        <v>353</v>
      </c>
      <c r="F18" s="119" t="s">
        <v>349</v>
      </c>
      <c r="G18" s="130"/>
    </row>
    <row r="19" spans="1:7" ht="18" customHeight="1">
      <c r="A19" s="172"/>
      <c r="B19" s="356"/>
      <c r="C19" s="356"/>
      <c r="D19" s="173"/>
      <c r="E19" s="120"/>
      <c r="F19" s="120"/>
      <c r="G19" s="130"/>
    </row>
    <row r="20" spans="1:7" ht="18" customHeight="1">
      <c r="A20" s="164"/>
      <c r="B20" s="355"/>
      <c r="C20" s="355"/>
      <c r="D20" s="174"/>
      <c r="E20" s="121"/>
      <c r="F20" s="121"/>
      <c r="G20" s="130"/>
    </row>
    <row r="21" spans="1:7" ht="18" customHeight="1">
      <c r="A21" s="164"/>
      <c r="B21" s="355"/>
      <c r="C21" s="355"/>
      <c r="D21" s="174"/>
      <c r="E21" s="121"/>
      <c r="F21" s="121"/>
      <c r="G21" s="130"/>
    </row>
    <row r="22" spans="1:7" ht="18" customHeight="1">
      <c r="A22" s="164"/>
      <c r="B22" s="355"/>
      <c r="C22" s="355"/>
      <c r="D22" s="174"/>
      <c r="E22" s="121"/>
      <c r="F22" s="121"/>
      <c r="G22" s="130"/>
    </row>
    <row r="23" spans="1:7" ht="18" customHeight="1">
      <c r="A23" s="164"/>
      <c r="B23" s="355"/>
      <c r="C23" s="355"/>
      <c r="D23" s="174"/>
      <c r="E23" s="121"/>
      <c r="F23" s="121"/>
      <c r="G23" s="130"/>
    </row>
    <row r="24" spans="1:7" ht="18" customHeight="1">
      <c r="A24" s="350" t="s">
        <v>183</v>
      </c>
      <c r="B24" s="351"/>
      <c r="C24" s="352"/>
      <c r="D24" s="148">
        <f>SUM(D19:D23)</f>
        <v>0</v>
      </c>
      <c r="E24" s="119"/>
      <c r="F24" s="119"/>
      <c r="G24" s="130"/>
    </row>
    <row r="25" spans="1:7" ht="18" customHeight="1">
      <c r="A25" s="122"/>
      <c r="B25" s="116"/>
      <c r="C25" s="116"/>
      <c r="D25" s="116"/>
      <c r="E25" s="122"/>
      <c r="F25" s="122"/>
    </row>
    <row r="26" spans="1:7" ht="18" customHeight="1">
      <c r="A26" s="127" t="s">
        <v>659</v>
      </c>
      <c r="B26" s="128"/>
      <c r="C26" s="116"/>
      <c r="D26" s="116"/>
      <c r="E26" s="117"/>
      <c r="F26" s="123"/>
    </row>
    <row r="27" spans="1:7" ht="18" customHeight="1">
      <c r="A27" s="353" t="s">
        <v>354</v>
      </c>
      <c r="B27" s="353"/>
      <c r="C27" s="353"/>
      <c r="D27" s="119" t="s">
        <v>355</v>
      </c>
      <c r="E27" s="289" t="s">
        <v>356</v>
      </c>
      <c r="F27" s="289"/>
      <c r="G27" s="130"/>
    </row>
    <row r="28" spans="1:7" ht="21" customHeight="1">
      <c r="A28" s="289" t="s">
        <v>357</v>
      </c>
      <c r="B28" s="289"/>
      <c r="C28" s="289"/>
      <c r="D28" s="119" t="s">
        <v>548</v>
      </c>
      <c r="E28" s="289" t="s">
        <v>358</v>
      </c>
      <c r="F28" s="289"/>
      <c r="G28" s="130"/>
    </row>
    <row r="29" spans="1:7" ht="21" customHeight="1">
      <c r="A29" s="289" t="s">
        <v>357</v>
      </c>
      <c r="B29" s="289"/>
      <c r="C29" s="289"/>
      <c r="D29" s="119" t="s">
        <v>653</v>
      </c>
      <c r="E29" s="289" t="s">
        <v>652</v>
      </c>
      <c r="F29" s="289"/>
    </row>
  </sheetData>
  <mergeCells count="17">
    <mergeCell ref="B23:C23"/>
    <mergeCell ref="B19:C19"/>
    <mergeCell ref="B20:C20"/>
    <mergeCell ref="B21:C21"/>
    <mergeCell ref="B22:C22"/>
    <mergeCell ref="A3:F3"/>
    <mergeCell ref="A4:F4"/>
    <mergeCell ref="A5:F5"/>
    <mergeCell ref="B18:C18"/>
    <mergeCell ref="A15:D15"/>
    <mergeCell ref="A28:C28"/>
    <mergeCell ref="E27:F27"/>
    <mergeCell ref="A24:C24"/>
    <mergeCell ref="A29:C29"/>
    <mergeCell ref="E29:F29"/>
    <mergeCell ref="E28:F28"/>
    <mergeCell ref="A27:C27"/>
  </mergeCells>
  <phoneticPr fontId="3" type="noConversion"/>
  <printOptions horizontalCentered="1"/>
  <pageMargins left="0.78740157480314965" right="0.78740157480314965" top="0.70866141732283472" bottom="0.47244094488188981" header="0.51181102362204722" footer="0.35433070866141736"/>
  <pageSetup paperSize="9" scale="79" orientation="portrait" horizontalDpi="300" verticalDpi="300" r:id="rId1"/>
  <headerFooter alignWithMargins="0"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D8"/>
  <sheetViews>
    <sheetView workbookViewId="0">
      <selection activeCell="C7" sqref="C7"/>
    </sheetView>
  </sheetViews>
  <sheetFormatPr defaultRowHeight="13.5"/>
  <cols>
    <col min="1" max="2" width="16.5546875" style="65" customWidth="1"/>
    <col min="3" max="3" width="39" style="65" customWidth="1"/>
    <col min="4" max="4" width="12.109375" style="65" customWidth="1"/>
    <col min="5" max="16384" width="8.88671875" style="65"/>
  </cols>
  <sheetData>
    <row r="1" spans="1:4" ht="20.100000000000001" customHeight="1">
      <c r="A1" s="19" t="s">
        <v>202</v>
      </c>
    </row>
    <row r="2" spans="1:4" ht="50.1" customHeight="1">
      <c r="A2" s="334" t="s">
        <v>203</v>
      </c>
      <c r="B2" s="334"/>
      <c r="C2" s="334"/>
      <c r="D2" s="334"/>
    </row>
    <row r="3" spans="1:4" ht="20.100000000000001" customHeight="1">
      <c r="A3" s="346" t="s">
        <v>589</v>
      </c>
      <c r="B3" s="346"/>
      <c r="C3" s="346"/>
      <c r="D3" s="346"/>
    </row>
    <row r="4" spans="1:4" ht="20.100000000000001" customHeight="1">
      <c r="B4" s="21"/>
      <c r="C4" s="21"/>
      <c r="D4" s="36" t="s">
        <v>150</v>
      </c>
    </row>
    <row r="5" spans="1:4" ht="60" customHeight="1">
      <c r="A5" s="105" t="s">
        <v>170</v>
      </c>
      <c r="B5" s="105" t="s">
        <v>179</v>
      </c>
      <c r="C5" s="105" t="s">
        <v>197</v>
      </c>
      <c r="D5" s="105" t="s">
        <v>54</v>
      </c>
    </row>
    <row r="6" spans="1:4" ht="60" customHeight="1">
      <c r="A6" s="41" t="s">
        <v>204</v>
      </c>
      <c r="B6" s="33">
        <v>664338092</v>
      </c>
      <c r="C6" s="66" t="s">
        <v>365</v>
      </c>
      <c r="D6" s="72"/>
    </row>
    <row r="7" spans="1:4" ht="60" customHeight="1">
      <c r="A7" s="41" t="s">
        <v>205</v>
      </c>
      <c r="B7" s="33">
        <v>112779840</v>
      </c>
      <c r="C7" s="66" t="s">
        <v>364</v>
      </c>
      <c r="D7" s="72"/>
    </row>
    <row r="8" spans="1:4" ht="60" customHeight="1">
      <c r="A8" s="37" t="s">
        <v>134</v>
      </c>
      <c r="B8" s="53">
        <f>SUM(B6:B7)</f>
        <v>777117932</v>
      </c>
      <c r="C8" s="71"/>
      <c r="D8" s="54"/>
    </row>
  </sheetData>
  <mergeCells count="2">
    <mergeCell ref="A2:D2"/>
    <mergeCell ref="A3:D3"/>
  </mergeCells>
  <phoneticPr fontId="3" type="noConversion"/>
  <printOptions horizontalCentered="1"/>
  <pageMargins left="0.15748031496062992" right="0.15748031496062992" top="0.9055118110236221" bottom="0.59055118110236227" header="0.51181102362204722" footer="0.51181102362204722"/>
  <pageSetup paperSize="9" scale="85" orientation="portrait" r:id="rId1"/>
  <headerFooter alignWithMargins="0"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E9"/>
  <sheetViews>
    <sheetView workbookViewId="0">
      <selection activeCell="G13" sqref="G13"/>
    </sheetView>
  </sheetViews>
  <sheetFormatPr defaultRowHeight="13.5"/>
  <cols>
    <col min="1" max="1" width="20.77734375" customWidth="1"/>
    <col min="2" max="2" width="20" customWidth="1"/>
    <col min="3" max="3" width="13.33203125" customWidth="1"/>
    <col min="4" max="4" width="23.77734375" customWidth="1"/>
    <col min="5" max="5" width="14" customWidth="1"/>
  </cols>
  <sheetData>
    <row r="1" spans="1:5" ht="20.100000000000001" customHeight="1">
      <c r="A1" s="19" t="s">
        <v>206</v>
      </c>
      <c r="B1" s="19"/>
      <c r="C1" s="19"/>
      <c r="D1" s="19"/>
      <c r="E1" s="19"/>
    </row>
    <row r="2" spans="1:5" ht="50.1" customHeight="1">
      <c r="A2" s="334" t="s">
        <v>207</v>
      </c>
      <c r="B2" s="334"/>
      <c r="C2" s="334"/>
      <c r="D2" s="334"/>
      <c r="E2" s="334"/>
    </row>
    <row r="3" spans="1:5" ht="20.100000000000001" customHeight="1">
      <c r="A3" s="346" t="s">
        <v>589</v>
      </c>
      <c r="B3" s="346"/>
      <c r="C3" s="346"/>
      <c r="D3" s="346"/>
      <c r="E3" s="346"/>
    </row>
    <row r="4" spans="1:5" ht="20.100000000000001" customHeight="1">
      <c r="A4" s="19"/>
      <c r="B4" s="19"/>
      <c r="C4" s="40"/>
      <c r="D4" s="40"/>
      <c r="E4" s="36" t="s">
        <v>150</v>
      </c>
    </row>
    <row r="5" spans="1:5" ht="50.1" customHeight="1">
      <c r="A5" s="137" t="s">
        <v>330</v>
      </c>
      <c r="B5" s="105" t="s">
        <v>331</v>
      </c>
      <c r="C5" s="105" t="s">
        <v>332</v>
      </c>
      <c r="D5" s="105" t="s">
        <v>333</v>
      </c>
      <c r="E5" s="105" t="s">
        <v>334</v>
      </c>
    </row>
    <row r="6" spans="1:5" ht="50.1" customHeight="1">
      <c r="A6" s="41" t="s">
        <v>199</v>
      </c>
      <c r="B6" s="41" t="s">
        <v>208</v>
      </c>
      <c r="C6" s="33">
        <v>21687799</v>
      </c>
      <c r="D6" s="73" t="s">
        <v>269</v>
      </c>
      <c r="E6" s="72"/>
    </row>
    <row r="7" spans="1:5" ht="50.1" customHeight="1">
      <c r="A7" s="58" t="s">
        <v>200</v>
      </c>
      <c r="B7" s="41" t="s">
        <v>392</v>
      </c>
      <c r="C7" s="33">
        <v>217198648</v>
      </c>
      <c r="D7" s="73" t="s">
        <v>391</v>
      </c>
      <c r="E7" s="72"/>
    </row>
    <row r="8" spans="1:5" ht="50.1" customHeight="1">
      <c r="A8" s="136" t="s">
        <v>198</v>
      </c>
      <c r="B8" s="41" t="s">
        <v>209</v>
      </c>
      <c r="C8" s="33">
        <v>35250568</v>
      </c>
      <c r="D8" s="73" t="s">
        <v>210</v>
      </c>
      <c r="E8" s="72"/>
    </row>
    <row r="9" spans="1:5" ht="50.1" customHeight="1">
      <c r="A9" s="304" t="s">
        <v>134</v>
      </c>
      <c r="B9" s="306"/>
      <c r="C9" s="53">
        <f>SUM(C6:C8)</f>
        <v>274137015</v>
      </c>
      <c r="D9" s="71"/>
      <c r="E9" s="54"/>
    </row>
  </sheetData>
  <mergeCells count="3">
    <mergeCell ref="A2:E2"/>
    <mergeCell ref="A9:B9"/>
    <mergeCell ref="A3:E3"/>
  </mergeCells>
  <phoneticPr fontId="3" type="noConversion"/>
  <printOptions horizontalCentered="1"/>
  <pageMargins left="0.15748031496062992" right="0.15748031496062992" top="0.9055118110236221" bottom="0.59055118110236227" header="0.51181102362204722" footer="0.51181102362204722"/>
  <pageSetup paperSize="9" scale="85" orientation="portrait" r:id="rId1"/>
  <headerFooter alignWithMargins="0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F25"/>
  <sheetViews>
    <sheetView topLeftCell="A9" workbookViewId="0">
      <selection activeCell="I11" sqref="I11"/>
    </sheetView>
  </sheetViews>
  <sheetFormatPr defaultRowHeight="13.5"/>
  <cols>
    <col min="1" max="1" width="11.6640625" style="60" customWidth="1"/>
    <col min="2" max="2" width="14.88671875" style="60" customWidth="1"/>
    <col min="3" max="3" width="16.33203125" style="60" customWidth="1"/>
    <col min="4" max="4" width="14.88671875" customWidth="1"/>
    <col min="5" max="5" width="28.21875" customWidth="1"/>
    <col min="6" max="6" width="8.77734375" customWidth="1"/>
  </cols>
  <sheetData>
    <row r="1" spans="1:6" ht="20.100000000000001" customHeight="1">
      <c r="A1" s="19" t="s">
        <v>211</v>
      </c>
      <c r="B1" s="52"/>
      <c r="C1" s="52"/>
      <c r="D1" s="19"/>
      <c r="E1" s="19"/>
      <c r="F1" s="19"/>
    </row>
    <row r="2" spans="1:6" ht="50.1" customHeight="1">
      <c r="A2" s="334" t="s">
        <v>212</v>
      </c>
      <c r="B2" s="334"/>
      <c r="C2" s="334"/>
      <c r="D2" s="334"/>
      <c r="E2" s="334"/>
      <c r="F2" s="334"/>
    </row>
    <row r="3" spans="1:6" ht="20.100000000000001" customHeight="1">
      <c r="A3" s="346" t="s">
        <v>589</v>
      </c>
      <c r="B3" s="346"/>
      <c r="C3" s="346"/>
      <c r="D3" s="346"/>
      <c r="E3" s="346"/>
      <c r="F3" s="346"/>
    </row>
    <row r="4" spans="1:6" ht="20.100000000000001" customHeight="1">
      <c r="A4" s="52"/>
      <c r="B4" s="52"/>
      <c r="C4" s="52"/>
      <c r="D4" s="40"/>
      <c r="E4" s="40"/>
      <c r="F4" s="36" t="s">
        <v>150</v>
      </c>
    </row>
    <row r="5" spans="1:6" ht="30" customHeight="1">
      <c r="A5" s="359" t="s">
        <v>330</v>
      </c>
      <c r="B5" s="360"/>
      <c r="C5" s="105" t="s">
        <v>331</v>
      </c>
      <c r="D5" s="105" t="s">
        <v>332</v>
      </c>
      <c r="E5" s="105" t="s">
        <v>333</v>
      </c>
      <c r="F5" s="105" t="s">
        <v>334</v>
      </c>
    </row>
    <row r="6" spans="1:6" ht="36">
      <c r="A6" s="350" t="s">
        <v>104</v>
      </c>
      <c r="B6" s="352"/>
      <c r="C6" s="41" t="s">
        <v>213</v>
      </c>
      <c r="D6" s="155">
        <v>64755131</v>
      </c>
      <c r="E6" s="72" t="s">
        <v>441</v>
      </c>
      <c r="F6" s="41"/>
    </row>
    <row r="7" spans="1:6" ht="24">
      <c r="A7" s="75" t="s">
        <v>214</v>
      </c>
      <c r="B7" s="17" t="s">
        <v>215</v>
      </c>
      <c r="C7" s="41" t="s">
        <v>216</v>
      </c>
      <c r="D7" s="155">
        <v>100848934</v>
      </c>
      <c r="E7" s="73" t="s">
        <v>296</v>
      </c>
      <c r="F7" s="72"/>
    </row>
    <row r="8" spans="1:6" ht="30" customHeight="1">
      <c r="A8" s="37" t="s">
        <v>217</v>
      </c>
      <c r="B8" s="17" t="s">
        <v>218</v>
      </c>
      <c r="C8" s="41" t="s">
        <v>219</v>
      </c>
      <c r="D8" s="155">
        <v>1068107</v>
      </c>
      <c r="E8" s="73" t="s">
        <v>220</v>
      </c>
      <c r="F8" s="72"/>
    </row>
    <row r="9" spans="1:6" ht="30" customHeight="1">
      <c r="A9" s="357" t="s">
        <v>221</v>
      </c>
      <c r="B9" s="17" t="s">
        <v>222</v>
      </c>
      <c r="C9" s="41" t="s">
        <v>223</v>
      </c>
      <c r="D9" s="155">
        <v>9699944</v>
      </c>
      <c r="E9" s="73" t="s">
        <v>224</v>
      </c>
      <c r="F9" s="72"/>
    </row>
    <row r="10" spans="1:6" ht="30" customHeight="1">
      <c r="A10" s="358"/>
      <c r="B10" s="17" t="s">
        <v>225</v>
      </c>
      <c r="C10" s="41" t="s">
        <v>226</v>
      </c>
      <c r="D10" s="155">
        <v>149761655</v>
      </c>
      <c r="E10" s="73" t="s">
        <v>363</v>
      </c>
      <c r="F10" s="72"/>
    </row>
    <row r="11" spans="1:6" ht="30" customHeight="1">
      <c r="A11" s="357" t="s">
        <v>227</v>
      </c>
      <c r="B11" s="17" t="s">
        <v>228</v>
      </c>
      <c r="C11" s="41" t="s">
        <v>229</v>
      </c>
      <c r="D11" s="155">
        <v>24993430</v>
      </c>
      <c r="E11" s="73" t="s">
        <v>230</v>
      </c>
      <c r="F11" s="72"/>
    </row>
    <row r="12" spans="1:6" ht="30" customHeight="1">
      <c r="A12" s="358"/>
      <c r="B12" s="17" t="s">
        <v>231</v>
      </c>
      <c r="C12" s="41" t="s">
        <v>232</v>
      </c>
      <c r="D12" s="155">
        <v>9686660</v>
      </c>
      <c r="E12" s="76" t="s">
        <v>233</v>
      </c>
      <c r="F12" s="27"/>
    </row>
    <row r="13" spans="1:6" ht="30" customHeight="1">
      <c r="A13" s="357" t="s">
        <v>201</v>
      </c>
      <c r="B13" s="17" t="s">
        <v>249</v>
      </c>
      <c r="C13" s="41" t="s">
        <v>250</v>
      </c>
      <c r="D13" s="155">
        <v>337200</v>
      </c>
      <c r="E13" s="27" t="s">
        <v>251</v>
      </c>
      <c r="F13" s="27"/>
    </row>
    <row r="14" spans="1:6" ht="30" customHeight="1">
      <c r="A14" s="361"/>
      <c r="B14" s="17" t="s">
        <v>234</v>
      </c>
      <c r="C14" s="41" t="s">
        <v>235</v>
      </c>
      <c r="D14" s="155">
        <v>13257450</v>
      </c>
      <c r="E14" s="27" t="s">
        <v>394</v>
      </c>
      <c r="F14" s="27"/>
    </row>
    <row r="15" spans="1:6" ht="30" customHeight="1">
      <c r="A15" s="361"/>
      <c r="B15" s="17" t="s">
        <v>236</v>
      </c>
      <c r="C15" s="37" t="s">
        <v>237</v>
      </c>
      <c r="D15" s="155">
        <v>87785820</v>
      </c>
      <c r="E15" s="27" t="s">
        <v>238</v>
      </c>
      <c r="F15" s="27"/>
    </row>
    <row r="16" spans="1:6" ht="30" customHeight="1">
      <c r="A16" s="361"/>
      <c r="B16" s="17" t="s">
        <v>239</v>
      </c>
      <c r="C16" s="37" t="s">
        <v>240</v>
      </c>
      <c r="D16" s="155">
        <v>431000</v>
      </c>
      <c r="E16" s="27" t="s">
        <v>241</v>
      </c>
      <c r="F16" s="27"/>
    </row>
    <row r="17" spans="1:6" ht="30" customHeight="1">
      <c r="A17" s="361"/>
      <c r="B17" s="17" t="s">
        <v>242</v>
      </c>
      <c r="C17" s="37" t="s">
        <v>243</v>
      </c>
      <c r="D17" s="155">
        <v>2157270</v>
      </c>
      <c r="E17" s="76" t="s">
        <v>244</v>
      </c>
      <c r="F17" s="27"/>
    </row>
    <row r="18" spans="1:6" ht="30" customHeight="1">
      <c r="A18" s="361"/>
      <c r="B18" s="17" t="s">
        <v>245</v>
      </c>
      <c r="C18" s="37" t="s">
        <v>246</v>
      </c>
      <c r="D18" s="155">
        <v>151841714</v>
      </c>
      <c r="E18" s="76" t="s">
        <v>337</v>
      </c>
      <c r="F18" s="27"/>
    </row>
    <row r="19" spans="1:6" ht="35.1" customHeight="1">
      <c r="A19" s="358"/>
      <c r="B19" s="17" t="s">
        <v>247</v>
      </c>
      <c r="C19" s="37" t="s">
        <v>248</v>
      </c>
      <c r="D19" s="155">
        <v>80199054</v>
      </c>
      <c r="E19" s="76" t="s">
        <v>440</v>
      </c>
      <c r="F19" s="27"/>
    </row>
    <row r="20" spans="1:6" ht="30" customHeight="1">
      <c r="A20" s="37" t="s">
        <v>252</v>
      </c>
      <c r="B20" s="17" t="s">
        <v>253</v>
      </c>
      <c r="C20" s="41" t="s">
        <v>254</v>
      </c>
      <c r="D20" s="155">
        <v>15109645</v>
      </c>
      <c r="E20" s="76" t="s">
        <v>255</v>
      </c>
      <c r="F20" s="27"/>
    </row>
    <row r="21" spans="1:6" ht="30" customHeight="1">
      <c r="A21" s="362" t="s">
        <v>256</v>
      </c>
      <c r="B21" s="74" t="s">
        <v>257</v>
      </c>
      <c r="C21" s="41" t="s">
        <v>361</v>
      </c>
      <c r="D21" s="155">
        <v>842041054</v>
      </c>
      <c r="E21" s="73" t="s">
        <v>362</v>
      </c>
      <c r="F21" s="72"/>
    </row>
    <row r="22" spans="1:6" ht="30" customHeight="1">
      <c r="A22" s="363"/>
      <c r="B22" s="74" t="s">
        <v>257</v>
      </c>
      <c r="C22" s="41" t="s">
        <v>546</v>
      </c>
      <c r="D22" s="155">
        <v>15217</v>
      </c>
      <c r="E22" s="73" t="s">
        <v>547</v>
      </c>
      <c r="F22" s="72"/>
    </row>
    <row r="23" spans="1:6" ht="30" customHeight="1">
      <c r="A23" s="75" t="s">
        <v>258</v>
      </c>
      <c r="B23" s="17" t="s">
        <v>259</v>
      </c>
      <c r="C23" s="41" t="s">
        <v>260</v>
      </c>
      <c r="D23" s="155">
        <v>23095432</v>
      </c>
      <c r="E23" s="27" t="s">
        <v>261</v>
      </c>
      <c r="F23" s="27"/>
    </row>
    <row r="24" spans="1:6" ht="30" customHeight="1">
      <c r="A24" s="75" t="s">
        <v>11</v>
      </c>
      <c r="B24" s="17" t="s">
        <v>262</v>
      </c>
      <c r="C24" s="41" t="s">
        <v>263</v>
      </c>
      <c r="D24" s="155">
        <v>428045100</v>
      </c>
      <c r="E24" s="76" t="s">
        <v>263</v>
      </c>
      <c r="F24" s="27"/>
    </row>
    <row r="25" spans="1:6" ht="30" customHeight="1">
      <c r="A25" s="350" t="s">
        <v>134</v>
      </c>
      <c r="B25" s="352"/>
      <c r="C25" s="37"/>
      <c r="D25" s="38">
        <f>SUM(D6:D24)</f>
        <v>2005129817</v>
      </c>
      <c r="E25" s="27"/>
      <c r="F25" s="27"/>
    </row>
  </sheetData>
  <mergeCells count="9">
    <mergeCell ref="A25:B25"/>
    <mergeCell ref="A2:F2"/>
    <mergeCell ref="A11:A12"/>
    <mergeCell ref="A9:A10"/>
    <mergeCell ref="A5:B5"/>
    <mergeCell ref="A6:B6"/>
    <mergeCell ref="A3:F3"/>
    <mergeCell ref="A13:A19"/>
    <mergeCell ref="A21:A22"/>
  </mergeCells>
  <phoneticPr fontId="3" type="noConversion"/>
  <printOptions horizontalCentered="1"/>
  <pageMargins left="0.15748031496062992" right="0.15748031496062992" top="0.9055118110236221" bottom="0.59055118110236227" header="0.51181102362204722" footer="0.51181102362204722"/>
  <pageSetup paperSize="9" scale="85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27"/>
  <sheetViews>
    <sheetView workbookViewId="0">
      <selection sqref="A1:H1"/>
    </sheetView>
  </sheetViews>
  <sheetFormatPr defaultRowHeight="13.5"/>
  <cols>
    <col min="1" max="1" width="10.77734375" style="86" customWidth="1"/>
    <col min="2" max="4" width="12.44140625" style="22" customWidth="1"/>
    <col min="5" max="8" width="12.44140625" style="86" customWidth="1"/>
    <col min="9" max="9" width="11.5546875" style="86" bestFit="1" customWidth="1"/>
    <col min="10" max="10" width="12.6640625" style="86" bestFit="1" customWidth="1"/>
    <col min="11" max="16384" width="8.88671875" style="86"/>
  </cols>
  <sheetData>
    <row r="1" spans="1:11" s="11" customFormat="1" ht="50.1" customHeight="1">
      <c r="A1" s="287" t="s">
        <v>696</v>
      </c>
      <c r="B1" s="287"/>
      <c r="C1" s="287"/>
      <c r="D1" s="287"/>
      <c r="E1" s="287"/>
      <c r="F1" s="287"/>
      <c r="G1" s="287"/>
      <c r="H1" s="287"/>
      <c r="I1" s="262"/>
      <c r="J1" s="262"/>
      <c r="K1" s="262"/>
    </row>
    <row r="2" spans="1:11" s="263" customFormat="1" ht="15.75" customHeight="1">
      <c r="A2" s="276"/>
      <c r="B2" s="276"/>
      <c r="C2" s="276"/>
      <c r="D2" s="276"/>
      <c r="E2" s="276"/>
      <c r="F2" s="276"/>
      <c r="G2" s="276"/>
      <c r="H2" s="276"/>
      <c r="I2" s="262"/>
      <c r="J2" s="262"/>
      <c r="K2" s="262"/>
    </row>
    <row r="3" spans="1:11" s="11" customFormat="1" ht="30" customHeight="1">
      <c r="A3" s="257" t="s">
        <v>678</v>
      </c>
      <c r="B3" s="88"/>
      <c r="C3" s="88"/>
      <c r="D3" s="254"/>
      <c r="H3" s="254" t="s">
        <v>56</v>
      </c>
    </row>
    <row r="4" spans="1:11" ht="30" customHeight="1">
      <c r="A4" s="288" t="s">
        <v>675</v>
      </c>
      <c r="B4" s="288"/>
      <c r="C4" s="288"/>
      <c r="D4" s="288"/>
      <c r="E4" s="288" t="s">
        <v>677</v>
      </c>
      <c r="F4" s="288"/>
      <c r="G4" s="288"/>
      <c r="H4" s="288"/>
    </row>
    <row r="5" spans="1:11" ht="30" customHeight="1">
      <c r="A5" s="273" t="s">
        <v>676</v>
      </c>
      <c r="B5" s="277" t="s">
        <v>298</v>
      </c>
      <c r="C5" s="277" t="s">
        <v>299</v>
      </c>
      <c r="D5" s="274" t="s">
        <v>674</v>
      </c>
      <c r="E5" s="273" t="s">
        <v>676</v>
      </c>
      <c r="F5" s="274" t="s">
        <v>298</v>
      </c>
      <c r="G5" s="274" t="s">
        <v>299</v>
      </c>
      <c r="H5" s="274" t="s">
        <v>674</v>
      </c>
    </row>
    <row r="6" spans="1:11" ht="30" customHeight="1">
      <c r="A6" s="266" t="s">
        <v>2</v>
      </c>
      <c r="B6" s="272">
        <f>법인세입!G5:G6</f>
        <v>0</v>
      </c>
      <c r="C6" s="272">
        <f>법인세입!H5:H6</f>
        <v>0</v>
      </c>
      <c r="D6" s="275">
        <f t="shared" ref="D6" si="0">C6-B6</f>
        <v>0</v>
      </c>
      <c r="E6" s="268" t="s">
        <v>21</v>
      </c>
      <c r="F6" s="272">
        <f>SUM(법인세출!G5:G11)</f>
        <v>0</v>
      </c>
      <c r="G6" s="272">
        <f>SUM(법인세출!H5:H11)</f>
        <v>13535000</v>
      </c>
      <c r="H6" s="275">
        <f t="shared" ref="H6:H12" si="1">G6-F6</f>
        <v>13535000</v>
      </c>
    </row>
    <row r="7" spans="1:11" s="7" customFormat="1" ht="30" customHeight="1">
      <c r="A7" s="267" t="s">
        <v>682</v>
      </c>
      <c r="B7" s="261">
        <f>SUM(법인세입!G7:G9)</f>
        <v>0</v>
      </c>
      <c r="C7" s="261">
        <f>SUM(법인세입!H7:H9)</f>
        <v>31404077</v>
      </c>
      <c r="D7" s="275">
        <f>C7-B7</f>
        <v>31404077</v>
      </c>
      <c r="E7" s="268" t="s">
        <v>683</v>
      </c>
      <c r="F7" s="272">
        <f>SUM(법인세출!G12:G13)</f>
        <v>300000</v>
      </c>
      <c r="G7" s="272">
        <f>SUM(법인세출!H12:H13)</f>
        <v>0</v>
      </c>
      <c r="H7" s="275">
        <f t="shared" si="1"/>
        <v>-300000</v>
      </c>
    </row>
    <row r="8" spans="1:11" ht="30" customHeight="1">
      <c r="A8" s="266" t="s">
        <v>684</v>
      </c>
      <c r="B8" s="272">
        <f>SUM(법인세입!G10)</f>
        <v>0</v>
      </c>
      <c r="C8" s="272">
        <f>SUM(법인세입!H10)</f>
        <v>0</v>
      </c>
      <c r="D8" s="275">
        <f t="shared" ref="D8:D12" si="2">C8-B8</f>
        <v>0</v>
      </c>
      <c r="E8" s="268" t="s">
        <v>29</v>
      </c>
      <c r="F8" s="272">
        <f>SUM(법인세출!G14:G18)</f>
        <v>0</v>
      </c>
      <c r="G8" s="272">
        <f>SUM(법인세출!H14:H18)</f>
        <v>34960184</v>
      </c>
      <c r="H8" s="275">
        <f t="shared" si="1"/>
        <v>34960184</v>
      </c>
    </row>
    <row r="9" spans="1:11" ht="30" customHeight="1">
      <c r="A9" s="266" t="s">
        <v>685</v>
      </c>
      <c r="B9" s="272">
        <f>SUM(법인세입!G11:G12)</f>
        <v>297620972</v>
      </c>
      <c r="C9" s="272">
        <f>SUM(법인세입!H11:H12)</f>
        <v>263137550</v>
      </c>
      <c r="D9" s="275">
        <f t="shared" si="2"/>
        <v>-34483422</v>
      </c>
      <c r="E9" s="267" t="s">
        <v>40</v>
      </c>
      <c r="F9" s="272">
        <f>SUM(법인세출!G19)</f>
        <v>297320972</v>
      </c>
      <c r="G9" s="272">
        <f>SUM(법인세출!H19)</f>
        <v>243210206</v>
      </c>
      <c r="H9" s="275">
        <f t="shared" si="1"/>
        <v>-54110766</v>
      </c>
    </row>
    <row r="10" spans="1:11" ht="30" customHeight="1">
      <c r="A10" s="270" t="s">
        <v>686</v>
      </c>
      <c r="B10" s="272">
        <f>SUM(법인세입!G13)</f>
        <v>0</v>
      </c>
      <c r="C10" s="272">
        <f>SUM(법인세입!H13)</f>
        <v>0</v>
      </c>
      <c r="D10" s="275">
        <f t="shared" si="2"/>
        <v>0</v>
      </c>
      <c r="E10" s="267" t="s">
        <v>41</v>
      </c>
      <c r="F10" s="272">
        <f>SUM(법인세출!G20)</f>
        <v>0</v>
      </c>
      <c r="G10" s="272">
        <f>SUM(법인세출!H20)</f>
        <v>0</v>
      </c>
      <c r="H10" s="275">
        <f t="shared" si="1"/>
        <v>0</v>
      </c>
    </row>
    <row r="11" spans="1:11" ht="30" customHeight="1">
      <c r="A11" s="270"/>
      <c r="B11" s="272"/>
      <c r="C11" s="272"/>
      <c r="D11" s="275">
        <f t="shared" si="2"/>
        <v>0</v>
      </c>
      <c r="E11" s="267" t="s">
        <v>43</v>
      </c>
      <c r="F11" s="272">
        <f>SUM(법인세출!G21)</f>
        <v>0</v>
      </c>
      <c r="G11" s="272">
        <f>SUM(법인세출!H21)</f>
        <v>0</v>
      </c>
      <c r="H11" s="275">
        <f t="shared" si="1"/>
        <v>0</v>
      </c>
    </row>
    <row r="12" spans="1:11" ht="30" customHeight="1">
      <c r="A12" s="270"/>
      <c r="B12" s="272"/>
      <c r="C12" s="272"/>
      <c r="D12" s="275">
        <f t="shared" si="2"/>
        <v>0</v>
      </c>
      <c r="E12" s="270" t="s">
        <v>687</v>
      </c>
      <c r="F12" s="272"/>
      <c r="G12" s="272">
        <v>2836237</v>
      </c>
      <c r="H12" s="275">
        <f t="shared" si="1"/>
        <v>2836237</v>
      </c>
      <c r="I12" s="256">
        <v>1979874</v>
      </c>
    </row>
    <row r="13" spans="1:11" ht="30" customHeight="1">
      <c r="A13" s="266" t="s">
        <v>688</v>
      </c>
      <c r="B13" s="259">
        <f>SUM(B6:B12)</f>
        <v>297620972</v>
      </c>
      <c r="C13" s="259">
        <f>SUM(C6:C12)</f>
        <v>294541627</v>
      </c>
      <c r="D13" s="259">
        <f>SUM(D6:D12)</f>
        <v>-3079345</v>
      </c>
      <c r="E13" s="258" t="s">
        <v>679</v>
      </c>
      <c r="F13" s="259">
        <f>SUM(F6:F12)</f>
        <v>297620972</v>
      </c>
      <c r="G13" s="259">
        <f>SUM(G6:G12)</f>
        <v>294541627</v>
      </c>
      <c r="H13" s="259">
        <f>SUM(H6:H12)</f>
        <v>-3079345</v>
      </c>
      <c r="J13" s="22">
        <f>C13-G13</f>
        <v>0</v>
      </c>
    </row>
    <row r="14" spans="1:11">
      <c r="A14" s="264"/>
      <c r="B14" s="269"/>
      <c r="C14" s="269"/>
      <c r="D14" s="269"/>
      <c r="E14" s="264"/>
      <c r="F14" s="264"/>
      <c r="G14" s="264"/>
      <c r="H14" s="264"/>
    </row>
    <row r="15" spans="1:11">
      <c r="A15" s="264"/>
      <c r="B15" s="269"/>
      <c r="C15" s="269"/>
      <c r="D15" s="269"/>
      <c r="E15" s="264"/>
      <c r="F15" s="264"/>
      <c r="G15" s="264"/>
      <c r="H15" s="264"/>
    </row>
    <row r="16" spans="1:11">
      <c r="A16" s="264"/>
      <c r="B16" s="269"/>
      <c r="C16" s="269"/>
      <c r="D16" s="269"/>
      <c r="E16" s="264"/>
      <c r="F16" s="264"/>
      <c r="G16" s="264"/>
      <c r="H16" s="264"/>
    </row>
    <row r="17" spans="1:8">
      <c r="A17" s="257" t="s">
        <v>697</v>
      </c>
      <c r="B17" s="271"/>
      <c r="C17" s="271"/>
      <c r="D17" s="265"/>
      <c r="E17" s="260"/>
      <c r="F17" s="260"/>
      <c r="G17" s="260"/>
      <c r="H17" s="265" t="s">
        <v>698</v>
      </c>
    </row>
    <row r="18" spans="1:8" ht="30" customHeight="1">
      <c r="A18" s="288" t="s">
        <v>689</v>
      </c>
      <c r="B18" s="288"/>
      <c r="C18" s="288"/>
      <c r="D18" s="288"/>
      <c r="E18" s="288" t="s">
        <v>690</v>
      </c>
      <c r="F18" s="288"/>
      <c r="G18" s="288"/>
      <c r="H18" s="288"/>
    </row>
    <row r="19" spans="1:8" ht="30" customHeight="1">
      <c r="A19" s="273" t="s">
        <v>691</v>
      </c>
      <c r="B19" s="277" t="s">
        <v>692</v>
      </c>
      <c r="C19" s="277" t="s">
        <v>693</v>
      </c>
      <c r="D19" s="274" t="s">
        <v>694</v>
      </c>
      <c r="E19" s="273" t="s">
        <v>691</v>
      </c>
      <c r="F19" s="274" t="s">
        <v>692</v>
      </c>
      <c r="G19" s="274" t="s">
        <v>693</v>
      </c>
      <c r="H19" s="274" t="s">
        <v>694</v>
      </c>
    </row>
    <row r="20" spans="1:8" ht="30" customHeight="1">
      <c r="A20" s="267" t="s">
        <v>695</v>
      </c>
      <c r="B20" s="272">
        <f>SUM(시설세입!G5)</f>
        <v>2104363264</v>
      </c>
      <c r="C20" s="272">
        <f>SUM(시설세입!H5)</f>
        <v>1705297399</v>
      </c>
      <c r="D20" s="275">
        <f>C20-B20</f>
        <v>-399065865</v>
      </c>
      <c r="E20" s="268" t="s">
        <v>21</v>
      </c>
      <c r="F20" s="272">
        <f>SUM(시설세출!G5:G11)</f>
        <v>1047879000</v>
      </c>
      <c r="G20" s="272">
        <f>SUM(시설세출!H5:H11)</f>
        <v>929524197</v>
      </c>
      <c r="H20" s="275">
        <f t="shared" ref="H20:H26" si="3">G20-F20</f>
        <v>-118354803</v>
      </c>
    </row>
    <row r="21" spans="1:8" ht="30" customHeight="1">
      <c r="A21" s="267" t="s">
        <v>682</v>
      </c>
      <c r="B21" s="261">
        <f>SUM(시설세입!G6:G8)</f>
        <v>88823150</v>
      </c>
      <c r="C21" s="261">
        <f>SUM(시설세입!H6:H8)</f>
        <v>856363</v>
      </c>
      <c r="D21" s="275">
        <f>C21-B21</f>
        <v>-87966787</v>
      </c>
      <c r="E21" s="268" t="s">
        <v>683</v>
      </c>
      <c r="F21" s="272">
        <f>SUM(시설세출!G12:G13)</f>
        <v>23000000</v>
      </c>
      <c r="G21" s="272">
        <f>SUM(시설세출!H12:H13)</f>
        <v>23095432</v>
      </c>
      <c r="H21" s="275">
        <f t="shared" si="3"/>
        <v>95432</v>
      </c>
    </row>
    <row r="22" spans="1:8" ht="30" customHeight="1">
      <c r="A22" s="266" t="s">
        <v>684</v>
      </c>
      <c r="B22" s="272">
        <f>SUM(시설세입!G9)</f>
        <v>0</v>
      </c>
      <c r="C22" s="272">
        <f>SUM(시설세입!H9)</f>
        <v>0</v>
      </c>
      <c r="D22" s="275">
        <f t="shared" ref="D22:D26" si="4">C22-B22</f>
        <v>0</v>
      </c>
      <c r="E22" s="268" t="s">
        <v>29</v>
      </c>
      <c r="F22" s="272">
        <f>SUM(시설세출!G14:G18)</f>
        <v>559333000</v>
      </c>
      <c r="G22" s="272">
        <f>SUM(시설세출!H14:H18)</f>
        <v>511031565</v>
      </c>
      <c r="H22" s="275">
        <f t="shared" si="3"/>
        <v>-48301435</v>
      </c>
    </row>
    <row r="23" spans="1:8" ht="30" customHeight="1">
      <c r="A23" s="267" t="s">
        <v>46</v>
      </c>
      <c r="B23" s="272">
        <f>SUM(시설세입!G10)</f>
        <v>297320972</v>
      </c>
      <c r="C23" s="272">
        <f>SUM(시설세입!H10)</f>
        <v>243210206</v>
      </c>
      <c r="D23" s="275">
        <f t="shared" si="4"/>
        <v>-54110766</v>
      </c>
      <c r="E23" s="267" t="s">
        <v>34</v>
      </c>
      <c r="F23" s="272">
        <f>SUM(시설세출!G19:G21)</f>
        <v>407160000</v>
      </c>
      <c r="G23" s="272">
        <f>SUM(시설세출!H19:H21)</f>
        <v>428045100</v>
      </c>
      <c r="H23" s="275">
        <f t="shared" si="3"/>
        <v>20885100</v>
      </c>
    </row>
    <row r="24" spans="1:8" ht="30" customHeight="1">
      <c r="A24" s="267" t="s">
        <v>47</v>
      </c>
      <c r="B24" s="272">
        <f>SUM(시설세입!G11:G12)</f>
        <v>0</v>
      </c>
      <c r="C24" s="272">
        <f>SUM(시설세입!H11:H12)</f>
        <v>218920054</v>
      </c>
      <c r="D24" s="275">
        <f t="shared" si="4"/>
        <v>218920054</v>
      </c>
      <c r="E24" s="267" t="s">
        <v>37</v>
      </c>
      <c r="F24" s="272">
        <f>SUM(시설세출!G22:G27)</f>
        <v>318300000</v>
      </c>
      <c r="G24" s="272">
        <f>SUM(시설세출!H22:H27)</f>
        <v>274137015</v>
      </c>
      <c r="H24" s="275">
        <f t="shared" si="3"/>
        <v>-44162985</v>
      </c>
    </row>
    <row r="25" spans="1:8" ht="30" customHeight="1">
      <c r="A25" s="267"/>
      <c r="B25" s="272"/>
      <c r="C25" s="272"/>
      <c r="D25" s="275">
        <f t="shared" si="4"/>
        <v>0</v>
      </c>
      <c r="E25" s="267" t="s">
        <v>41</v>
      </c>
      <c r="F25" s="272">
        <f>SUM(시설세출!G28)</f>
        <v>0</v>
      </c>
      <c r="G25" s="272">
        <f>SUM(시설세출!H28)</f>
        <v>2450713</v>
      </c>
      <c r="H25" s="275">
        <f t="shared" si="3"/>
        <v>2450713</v>
      </c>
    </row>
    <row r="26" spans="1:8" ht="30" customHeight="1">
      <c r="A26" s="270"/>
      <c r="B26" s="272"/>
      <c r="C26" s="272"/>
      <c r="D26" s="275">
        <f t="shared" si="4"/>
        <v>0</v>
      </c>
      <c r="E26" s="267" t="s">
        <v>43</v>
      </c>
      <c r="F26" s="272">
        <f>SUM(시설세출!G29)</f>
        <v>0</v>
      </c>
      <c r="G26" s="272">
        <f>SUM(시설세출!H29)</f>
        <v>0</v>
      </c>
      <c r="H26" s="275">
        <f t="shared" si="3"/>
        <v>0</v>
      </c>
    </row>
    <row r="27" spans="1:8" ht="30" customHeight="1">
      <c r="A27" s="266" t="s">
        <v>688</v>
      </c>
      <c r="B27" s="259">
        <f>SUM(B20:B26)</f>
        <v>2490507386</v>
      </c>
      <c r="C27" s="259">
        <f>SUM(C20:C26)</f>
        <v>2168284022</v>
      </c>
      <c r="D27" s="259">
        <f>SUM(D20:D26)</f>
        <v>-322223364</v>
      </c>
      <c r="E27" s="258" t="s">
        <v>679</v>
      </c>
      <c r="F27" s="259">
        <f>SUM(F20:F24)</f>
        <v>2355672000</v>
      </c>
      <c r="G27" s="259">
        <f>SUM(G20:G26)</f>
        <v>2168284022</v>
      </c>
      <c r="H27" s="259">
        <f>SUM(H20:H24)</f>
        <v>-189838691</v>
      </c>
    </row>
  </sheetData>
  <mergeCells count="5">
    <mergeCell ref="A1:H1"/>
    <mergeCell ref="A18:D18"/>
    <mergeCell ref="E18:H18"/>
    <mergeCell ref="A4:D4"/>
    <mergeCell ref="E4:H4"/>
  </mergeCells>
  <phoneticPr fontId="3" type="noConversion"/>
  <printOptions horizontalCentered="1"/>
  <pageMargins left="0.15748031496062992" right="0.15748031496062992" top="0.9055118110236221" bottom="0.59055118110236227" header="0.51181102362204722" footer="0.51181102362204722"/>
  <pageSetup paperSize="9" scale="85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K14"/>
  <sheetViews>
    <sheetView workbookViewId="0">
      <selection activeCell="F13" sqref="F13"/>
    </sheetView>
  </sheetViews>
  <sheetFormatPr defaultRowHeight="13.5"/>
  <cols>
    <col min="1" max="1" width="2.88671875" style="4" customWidth="1"/>
    <col min="2" max="2" width="9.44140625" style="5" customWidth="1"/>
    <col min="3" max="3" width="3.5546875" style="5" customWidth="1"/>
    <col min="4" max="4" width="11.44140625" style="4" customWidth="1"/>
    <col min="5" max="5" width="4.88671875" style="5" customWidth="1"/>
    <col min="6" max="6" width="14.44140625" style="4" customWidth="1"/>
    <col min="7" max="7" width="12.109375" style="6" customWidth="1"/>
    <col min="8" max="9" width="12.33203125" style="6" customWidth="1"/>
    <col min="10" max="10" width="13.21875" style="6" customWidth="1"/>
    <col min="11" max="11" width="5.5546875" style="4" customWidth="1"/>
    <col min="12" max="16384" width="8.88671875" style="4"/>
  </cols>
  <sheetData>
    <row r="1" spans="1:11" s="11" customFormat="1" ht="50.1" customHeight="1">
      <c r="A1" s="287" t="s">
        <v>557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1" s="11" customFormat="1" ht="30" customHeight="1">
      <c r="A2" s="64"/>
      <c r="B2" s="64"/>
      <c r="C2" s="64"/>
      <c r="D2" s="64"/>
      <c r="E2" s="64"/>
      <c r="F2" s="64"/>
      <c r="G2" s="88"/>
      <c r="H2" s="88"/>
      <c r="I2" s="88"/>
      <c r="J2" s="88"/>
      <c r="K2" s="36" t="s">
        <v>56</v>
      </c>
    </row>
    <row r="3" spans="1:11" ht="30" customHeight="1">
      <c r="A3" s="300" t="s">
        <v>297</v>
      </c>
      <c r="B3" s="300"/>
      <c r="C3" s="300"/>
      <c r="D3" s="300"/>
      <c r="E3" s="300"/>
      <c r="F3" s="300"/>
      <c r="G3" s="301" t="s">
        <v>298</v>
      </c>
      <c r="H3" s="301" t="s">
        <v>299</v>
      </c>
      <c r="I3" s="288" t="s">
        <v>300</v>
      </c>
      <c r="J3" s="288"/>
      <c r="K3" s="297" t="s">
        <v>301</v>
      </c>
    </row>
    <row r="4" spans="1:11" ht="30" customHeight="1">
      <c r="A4" s="300" t="s">
        <v>302</v>
      </c>
      <c r="B4" s="300"/>
      <c r="C4" s="300" t="s">
        <v>303</v>
      </c>
      <c r="D4" s="300"/>
      <c r="E4" s="300" t="s">
        <v>304</v>
      </c>
      <c r="F4" s="300"/>
      <c r="G4" s="302"/>
      <c r="H4" s="302"/>
      <c r="I4" s="104" t="s">
        <v>305</v>
      </c>
      <c r="J4" s="104" t="s">
        <v>306</v>
      </c>
      <c r="K4" s="298"/>
    </row>
    <row r="5" spans="1:11" ht="30" customHeight="1">
      <c r="A5" s="290">
        <v>1</v>
      </c>
      <c r="B5" s="292" t="s">
        <v>1</v>
      </c>
      <c r="C5" s="292">
        <v>11</v>
      </c>
      <c r="D5" s="292" t="s">
        <v>2</v>
      </c>
      <c r="E5" s="37">
        <v>111</v>
      </c>
      <c r="F5" s="255" t="s">
        <v>3</v>
      </c>
      <c r="G5" s="91"/>
      <c r="H5" s="91"/>
      <c r="I5" s="91"/>
      <c r="J5" s="91"/>
      <c r="K5" s="92"/>
    </row>
    <row r="6" spans="1:11" ht="30" customHeight="1">
      <c r="A6" s="291"/>
      <c r="B6" s="293"/>
      <c r="C6" s="293"/>
      <c r="D6" s="293"/>
      <c r="E6" s="37">
        <v>112</v>
      </c>
      <c r="F6" s="255" t="s">
        <v>4</v>
      </c>
      <c r="G6" s="91"/>
      <c r="H6" s="91"/>
      <c r="I6" s="91"/>
      <c r="J6" s="91"/>
      <c r="K6" s="93"/>
    </row>
    <row r="7" spans="1:11" s="7" customFormat="1" ht="30" customHeight="1">
      <c r="A7" s="294"/>
      <c r="B7" s="294" t="s">
        <v>395</v>
      </c>
      <c r="C7" s="294"/>
      <c r="D7" s="294" t="s">
        <v>395</v>
      </c>
      <c r="E7" s="41">
        <v>212</v>
      </c>
      <c r="F7" s="41" t="s">
        <v>268</v>
      </c>
      <c r="G7" s="192"/>
      <c r="H7" s="18">
        <v>31404077</v>
      </c>
      <c r="I7" s="156">
        <f>H7-G7</f>
        <v>31404077</v>
      </c>
      <c r="J7" s="156"/>
      <c r="K7" s="41"/>
    </row>
    <row r="8" spans="1:11" s="7" customFormat="1" ht="30" customHeight="1">
      <c r="A8" s="294"/>
      <c r="B8" s="294"/>
      <c r="C8" s="294"/>
      <c r="D8" s="294"/>
      <c r="E8" s="41">
        <v>213</v>
      </c>
      <c r="F8" s="41" t="s">
        <v>3</v>
      </c>
      <c r="G8" s="192"/>
      <c r="H8" s="18"/>
      <c r="I8" s="156">
        <f>H8-G8</f>
        <v>0</v>
      </c>
      <c r="J8" s="156"/>
      <c r="K8" s="41"/>
    </row>
    <row r="9" spans="1:11" s="7" customFormat="1" ht="30" customHeight="1">
      <c r="A9" s="295"/>
      <c r="B9" s="295"/>
      <c r="C9" s="295"/>
      <c r="D9" s="295"/>
      <c r="E9" s="41">
        <v>214</v>
      </c>
      <c r="F9" s="41" t="s">
        <v>380</v>
      </c>
      <c r="G9" s="192"/>
      <c r="H9" s="18"/>
      <c r="I9" s="156">
        <f>H9-G9</f>
        <v>0</v>
      </c>
      <c r="J9" s="156"/>
      <c r="K9" s="41"/>
    </row>
    <row r="10" spans="1:11" ht="30" customHeight="1">
      <c r="A10" s="89">
        <v>4</v>
      </c>
      <c r="B10" s="90" t="s">
        <v>5</v>
      </c>
      <c r="C10" s="90">
        <v>42</v>
      </c>
      <c r="D10" s="94" t="s">
        <v>55</v>
      </c>
      <c r="E10" s="37">
        <v>421</v>
      </c>
      <c r="F10" s="255" t="s">
        <v>55</v>
      </c>
      <c r="G10" s="91"/>
      <c r="H10" s="91"/>
      <c r="I10" s="53">
        <f>H10-G10</f>
        <v>0</v>
      </c>
      <c r="J10" s="91"/>
      <c r="K10" s="93"/>
    </row>
    <row r="11" spans="1:11" ht="30" customHeight="1">
      <c r="A11" s="299">
        <v>8</v>
      </c>
      <c r="B11" s="296" t="s">
        <v>8</v>
      </c>
      <c r="C11" s="296">
        <v>81</v>
      </c>
      <c r="D11" s="296" t="s">
        <v>8</v>
      </c>
      <c r="E11" s="37">
        <v>812</v>
      </c>
      <c r="F11" s="255" t="s">
        <v>9</v>
      </c>
      <c r="G11" s="91">
        <v>297620972</v>
      </c>
      <c r="H11" s="91">
        <v>136310000</v>
      </c>
      <c r="I11" s="156">
        <v>0</v>
      </c>
      <c r="J11" s="38">
        <f>G11-H11</f>
        <v>161310972</v>
      </c>
      <c r="K11" s="92"/>
    </row>
    <row r="12" spans="1:11" ht="30" customHeight="1">
      <c r="A12" s="299"/>
      <c r="B12" s="296"/>
      <c r="C12" s="296"/>
      <c r="D12" s="296"/>
      <c r="E12" s="37">
        <v>813</v>
      </c>
      <c r="F12" s="255" t="s">
        <v>10</v>
      </c>
      <c r="G12" s="91"/>
      <c r="H12" s="91">
        <v>126827550</v>
      </c>
      <c r="I12" s="71">
        <f>H12-G12</f>
        <v>126827550</v>
      </c>
      <c r="J12" s="91"/>
      <c r="K12" s="92"/>
    </row>
    <row r="13" spans="1:11" ht="30" customHeight="1">
      <c r="A13" s="252">
        <v>9</v>
      </c>
      <c r="B13" s="253" t="s">
        <v>6</v>
      </c>
      <c r="C13" s="253">
        <v>91</v>
      </c>
      <c r="D13" s="253" t="s">
        <v>6</v>
      </c>
      <c r="E13" s="37">
        <v>911</v>
      </c>
      <c r="F13" s="255" t="s">
        <v>7</v>
      </c>
      <c r="G13" s="91"/>
      <c r="H13" s="91"/>
      <c r="I13" s="91"/>
      <c r="J13" s="91"/>
      <c r="K13" s="92"/>
    </row>
    <row r="14" spans="1:11" ht="30" customHeight="1">
      <c r="A14" s="289" t="s">
        <v>134</v>
      </c>
      <c r="B14" s="289"/>
      <c r="C14" s="289"/>
      <c r="D14" s="289"/>
      <c r="E14" s="289"/>
      <c r="F14" s="289"/>
      <c r="G14" s="38">
        <f>SUM(G5:G12)</f>
        <v>297620972</v>
      </c>
      <c r="H14" s="38">
        <f>SUM(H5:H12)</f>
        <v>294541627</v>
      </c>
      <c r="I14" s="38">
        <f>SUM(I5:I12)</f>
        <v>158231627</v>
      </c>
      <c r="J14" s="38">
        <f>SUM(J5:J12)</f>
        <v>161310972</v>
      </c>
      <c r="K14" s="27"/>
    </row>
  </sheetData>
  <mergeCells count="22">
    <mergeCell ref="K3:K4"/>
    <mergeCell ref="B11:B12"/>
    <mergeCell ref="C11:C12"/>
    <mergeCell ref="A11:A12"/>
    <mergeCell ref="A1:K1"/>
    <mergeCell ref="A3:F3"/>
    <mergeCell ref="A4:B4"/>
    <mergeCell ref="C4:D4"/>
    <mergeCell ref="E4:F4"/>
    <mergeCell ref="I3:J3"/>
    <mergeCell ref="H3:H4"/>
    <mergeCell ref="B7:B9"/>
    <mergeCell ref="C7:C9"/>
    <mergeCell ref="D7:D9"/>
    <mergeCell ref="G3:G4"/>
    <mergeCell ref="A14:F14"/>
    <mergeCell ref="A5:A6"/>
    <mergeCell ref="B5:B6"/>
    <mergeCell ref="C5:C6"/>
    <mergeCell ref="A7:A9"/>
    <mergeCell ref="D5:D6"/>
    <mergeCell ref="D11:D12"/>
  </mergeCells>
  <phoneticPr fontId="3" type="noConversion"/>
  <printOptions horizontalCentered="1"/>
  <pageMargins left="0.15748031496062992" right="0.15748031496062992" top="0.9055118110236221" bottom="0.59055118110236227" header="0.51181102362204722" footer="0.51181102362204722"/>
  <pageSetup paperSize="9" scale="85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N464"/>
  <sheetViews>
    <sheetView topLeftCell="A13" workbookViewId="0">
      <selection activeCell="J23" sqref="J23"/>
    </sheetView>
  </sheetViews>
  <sheetFormatPr defaultRowHeight="13.5"/>
  <cols>
    <col min="1" max="1" width="2.44140625" style="7" customWidth="1"/>
    <col min="2" max="2" width="9.109375" style="7" customWidth="1"/>
    <col min="3" max="3" width="2.88671875" style="7" customWidth="1"/>
    <col min="4" max="4" width="10.33203125" style="7" customWidth="1"/>
    <col min="5" max="5" width="4.33203125" style="7" customWidth="1"/>
    <col min="6" max="6" width="17.109375" style="3" customWidth="1"/>
    <col min="7" max="7" width="12" style="15" bestFit="1" customWidth="1"/>
    <col min="8" max="8" width="11.77734375" style="6" customWidth="1"/>
    <col min="9" max="10" width="10.77734375" style="6" customWidth="1"/>
    <col min="11" max="11" width="10.77734375" style="7" customWidth="1"/>
    <col min="12" max="12" width="8.88671875" style="7"/>
    <col min="13" max="14" width="11.6640625" style="7" bestFit="1" customWidth="1"/>
    <col min="15" max="16384" width="8.88671875" style="7"/>
  </cols>
  <sheetData>
    <row r="1" spans="1:14" s="4" customFormat="1" ht="50.1" customHeight="1">
      <c r="A1" s="287" t="s">
        <v>558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4" s="4" customFormat="1" ht="30" customHeight="1">
      <c r="A2" s="69"/>
      <c r="B2" s="69"/>
      <c r="C2" s="69"/>
      <c r="D2" s="69"/>
      <c r="E2" s="69"/>
      <c r="F2" s="69"/>
      <c r="G2" s="95"/>
      <c r="H2" s="88"/>
      <c r="I2" s="88"/>
      <c r="J2" s="88"/>
      <c r="K2" s="96" t="s">
        <v>56</v>
      </c>
    </row>
    <row r="3" spans="1:14" ht="30" customHeight="1">
      <c r="A3" s="307" t="s">
        <v>132</v>
      </c>
      <c r="B3" s="307"/>
      <c r="C3" s="307"/>
      <c r="D3" s="307"/>
      <c r="E3" s="307"/>
      <c r="F3" s="307"/>
      <c r="G3" s="310" t="s">
        <v>307</v>
      </c>
      <c r="H3" s="301" t="s">
        <v>308</v>
      </c>
      <c r="I3" s="288" t="s">
        <v>309</v>
      </c>
      <c r="J3" s="288"/>
      <c r="K3" s="308" t="s">
        <v>310</v>
      </c>
    </row>
    <row r="4" spans="1:14" ht="30" customHeight="1">
      <c r="A4" s="307" t="s">
        <v>17</v>
      </c>
      <c r="B4" s="307"/>
      <c r="C4" s="307" t="s">
        <v>18</v>
      </c>
      <c r="D4" s="307"/>
      <c r="E4" s="307" t="s">
        <v>19</v>
      </c>
      <c r="F4" s="307"/>
      <c r="G4" s="310"/>
      <c r="H4" s="302"/>
      <c r="I4" s="104" t="s">
        <v>311</v>
      </c>
      <c r="J4" s="104" t="s">
        <v>312</v>
      </c>
      <c r="K4" s="309"/>
    </row>
    <row r="5" spans="1:14" ht="30" customHeight="1">
      <c r="A5" s="303">
        <v>1</v>
      </c>
      <c r="B5" s="303" t="s">
        <v>20</v>
      </c>
      <c r="C5" s="303">
        <v>11</v>
      </c>
      <c r="D5" s="303" t="s">
        <v>21</v>
      </c>
      <c r="E5" s="41">
        <v>111</v>
      </c>
      <c r="F5" s="41" t="s">
        <v>284</v>
      </c>
      <c r="G5" s="195"/>
      <c r="H5" s="133">
        <v>13535000</v>
      </c>
      <c r="I5" s="156">
        <f>H5-G5</f>
        <v>13535000</v>
      </c>
      <c r="J5" s="133"/>
      <c r="K5" s="99"/>
      <c r="M5"/>
      <c r="N5"/>
    </row>
    <row r="6" spans="1:14" ht="30" customHeight="1">
      <c r="A6" s="294"/>
      <c r="B6" s="294"/>
      <c r="C6" s="294"/>
      <c r="D6" s="294"/>
      <c r="E6" s="41">
        <v>112</v>
      </c>
      <c r="F6" s="41" t="s">
        <v>23</v>
      </c>
      <c r="G6" s="195"/>
      <c r="H6" s="133"/>
      <c r="I6" s="133"/>
      <c r="J6" s="133"/>
      <c r="K6" s="99"/>
      <c r="M6" s="8"/>
      <c r="N6" s="8"/>
    </row>
    <row r="7" spans="1:14" ht="30" customHeight="1">
      <c r="A7" s="294"/>
      <c r="B7" s="294"/>
      <c r="C7" s="294"/>
      <c r="D7" s="294"/>
      <c r="E7" s="41">
        <v>113</v>
      </c>
      <c r="F7" s="41" t="s">
        <v>48</v>
      </c>
      <c r="G7" s="195"/>
      <c r="H7" s="133"/>
      <c r="I7" s="133"/>
      <c r="J7" s="133"/>
      <c r="K7" s="99"/>
    </row>
    <row r="8" spans="1:14" ht="30" customHeight="1">
      <c r="A8" s="294"/>
      <c r="B8" s="294"/>
      <c r="C8" s="294"/>
      <c r="D8" s="294"/>
      <c r="E8" s="41">
        <v>114</v>
      </c>
      <c r="F8" s="41" t="s">
        <v>25</v>
      </c>
      <c r="G8" s="195"/>
      <c r="H8" s="133"/>
      <c r="I8" s="133"/>
      <c r="J8" s="133"/>
      <c r="K8" s="99"/>
    </row>
    <row r="9" spans="1:14" ht="30" customHeight="1">
      <c r="A9" s="294"/>
      <c r="B9" s="294"/>
      <c r="C9" s="294"/>
      <c r="D9" s="294"/>
      <c r="E9" s="41">
        <v>115</v>
      </c>
      <c r="F9" s="41" t="s">
        <v>49</v>
      </c>
      <c r="G9" s="195"/>
      <c r="H9" s="133"/>
      <c r="I9" s="133"/>
      <c r="J9" s="53"/>
      <c r="K9" s="99"/>
    </row>
    <row r="10" spans="1:14" ht="30" customHeight="1">
      <c r="A10" s="294"/>
      <c r="B10" s="294"/>
      <c r="C10" s="294"/>
      <c r="D10" s="294"/>
      <c r="E10" s="41">
        <v>116</v>
      </c>
      <c r="F10" s="59" t="s">
        <v>285</v>
      </c>
      <c r="G10" s="195"/>
      <c r="H10" s="133"/>
      <c r="I10" s="133"/>
      <c r="J10" s="53"/>
      <c r="K10" s="99"/>
    </row>
    <row r="11" spans="1:14" ht="30" customHeight="1">
      <c r="A11" s="294"/>
      <c r="B11" s="294"/>
      <c r="C11" s="294"/>
      <c r="D11" s="294"/>
      <c r="E11" s="41">
        <v>117</v>
      </c>
      <c r="F11" s="41" t="s">
        <v>50</v>
      </c>
      <c r="G11" s="194"/>
      <c r="H11" s="53"/>
      <c r="I11" s="53"/>
      <c r="J11" s="53"/>
      <c r="K11" s="99"/>
    </row>
    <row r="12" spans="1:14" ht="30" customHeight="1">
      <c r="A12" s="294"/>
      <c r="B12" s="294"/>
      <c r="C12" s="303">
        <v>12</v>
      </c>
      <c r="D12" s="303" t="s">
        <v>258</v>
      </c>
      <c r="E12" s="59">
        <v>121</v>
      </c>
      <c r="F12" s="59" t="s">
        <v>51</v>
      </c>
      <c r="G12" s="195"/>
      <c r="H12" s="53"/>
      <c r="I12" s="53"/>
      <c r="J12" s="53"/>
      <c r="K12" s="99"/>
    </row>
    <row r="13" spans="1:14" ht="30" customHeight="1">
      <c r="A13" s="294"/>
      <c r="B13" s="294"/>
      <c r="C13" s="295"/>
      <c r="D13" s="295"/>
      <c r="E13" s="41">
        <v>123</v>
      </c>
      <c r="F13" s="41" t="s">
        <v>28</v>
      </c>
      <c r="G13" s="133">
        <v>300000</v>
      </c>
      <c r="H13" s="53"/>
      <c r="I13" s="53"/>
      <c r="J13" s="53">
        <f>G13-H13</f>
        <v>300000</v>
      </c>
      <c r="K13" s="99"/>
    </row>
    <row r="14" spans="1:14" ht="30" customHeight="1">
      <c r="A14" s="294"/>
      <c r="B14" s="294"/>
      <c r="C14" s="303">
        <v>13</v>
      </c>
      <c r="D14" s="303" t="s">
        <v>29</v>
      </c>
      <c r="E14" s="41">
        <v>131</v>
      </c>
      <c r="F14" s="41" t="s">
        <v>30</v>
      </c>
      <c r="G14" s="71"/>
      <c r="H14" s="53"/>
      <c r="I14" s="53"/>
      <c r="J14" s="53"/>
      <c r="K14" s="99"/>
    </row>
    <row r="15" spans="1:14" ht="30" customHeight="1">
      <c r="A15" s="294"/>
      <c r="B15" s="294"/>
      <c r="C15" s="294"/>
      <c r="D15" s="294"/>
      <c r="E15" s="134">
        <v>132</v>
      </c>
      <c r="F15" s="134" t="s">
        <v>52</v>
      </c>
      <c r="G15" s="71"/>
      <c r="H15" s="53">
        <v>280094</v>
      </c>
      <c r="I15" s="53"/>
      <c r="J15" s="53"/>
      <c r="K15" s="99"/>
      <c r="M15" s="217"/>
    </row>
    <row r="16" spans="1:14" ht="30" customHeight="1">
      <c r="A16" s="294"/>
      <c r="B16" s="294"/>
      <c r="C16" s="294"/>
      <c r="D16" s="294"/>
      <c r="E16" s="41">
        <v>133</v>
      </c>
      <c r="F16" s="41" t="s">
        <v>53</v>
      </c>
      <c r="G16" s="71"/>
      <c r="H16" s="53"/>
      <c r="I16" s="53"/>
      <c r="J16" s="53"/>
      <c r="K16" s="99"/>
    </row>
    <row r="17" spans="1:13" ht="30" customHeight="1">
      <c r="A17" s="294"/>
      <c r="B17" s="294"/>
      <c r="C17" s="294"/>
      <c r="D17" s="294"/>
      <c r="E17" s="41">
        <v>134</v>
      </c>
      <c r="F17" s="41" t="s">
        <v>32</v>
      </c>
      <c r="G17" s="71"/>
      <c r="H17" s="53">
        <v>34680090</v>
      </c>
      <c r="I17" s="53"/>
      <c r="J17" s="53"/>
      <c r="K17" s="99"/>
      <c r="M17" s="217"/>
    </row>
    <row r="18" spans="1:13" ht="30" customHeight="1">
      <c r="A18" s="294"/>
      <c r="B18" s="294"/>
      <c r="C18" s="294"/>
      <c r="D18" s="294"/>
      <c r="E18" s="41">
        <v>135</v>
      </c>
      <c r="F18" s="41" t="s">
        <v>286</v>
      </c>
      <c r="G18" s="71"/>
      <c r="H18" s="53"/>
      <c r="I18" s="53"/>
      <c r="J18" s="53"/>
      <c r="K18" s="99"/>
      <c r="M18" s="217"/>
    </row>
    <row r="19" spans="1:13" ht="30" customHeight="1">
      <c r="A19" s="41">
        <v>4</v>
      </c>
      <c r="B19" s="41" t="s">
        <v>40</v>
      </c>
      <c r="C19" s="41">
        <v>41</v>
      </c>
      <c r="D19" s="41" t="s">
        <v>40</v>
      </c>
      <c r="E19" s="111">
        <v>411</v>
      </c>
      <c r="F19" s="251" t="s">
        <v>673</v>
      </c>
      <c r="G19" s="71">
        <v>297320972</v>
      </c>
      <c r="H19" s="280">
        <v>243210206</v>
      </c>
      <c r="I19" s="156">
        <v>0</v>
      </c>
      <c r="J19" s="71">
        <f>G19-H19</f>
        <v>54110766</v>
      </c>
      <c r="K19" s="99"/>
    </row>
    <row r="20" spans="1:13" ht="30" customHeight="1">
      <c r="A20" s="41">
        <v>7</v>
      </c>
      <c r="B20" s="41" t="s">
        <v>41</v>
      </c>
      <c r="C20" s="41">
        <v>71</v>
      </c>
      <c r="D20" s="41" t="s">
        <v>41</v>
      </c>
      <c r="E20" s="41">
        <v>711</v>
      </c>
      <c r="F20" s="41" t="s">
        <v>42</v>
      </c>
      <c r="G20" s="98"/>
      <c r="H20" s="53"/>
      <c r="I20" s="53"/>
      <c r="J20" s="53"/>
      <c r="K20" s="99"/>
    </row>
    <row r="21" spans="1:13" ht="30" customHeight="1">
      <c r="A21" s="41">
        <v>8</v>
      </c>
      <c r="B21" s="41" t="s">
        <v>43</v>
      </c>
      <c r="C21" s="41">
        <v>81</v>
      </c>
      <c r="D21" s="41" t="s">
        <v>43</v>
      </c>
      <c r="E21" s="41">
        <v>811</v>
      </c>
      <c r="F21" s="41" t="s">
        <v>44</v>
      </c>
      <c r="G21" s="98"/>
      <c r="H21" s="53"/>
      <c r="I21" s="53"/>
      <c r="J21" s="53"/>
      <c r="K21" s="99"/>
    </row>
    <row r="22" spans="1:13" ht="30" customHeight="1">
      <c r="A22" s="304" t="s">
        <v>134</v>
      </c>
      <c r="B22" s="305"/>
      <c r="C22" s="305"/>
      <c r="D22" s="305"/>
      <c r="E22" s="305"/>
      <c r="F22" s="306"/>
      <c r="G22" s="33">
        <f>SUM(G5:G21)</f>
        <v>297620972</v>
      </c>
      <c r="H22" s="33">
        <f>SUM(H5:H21)</f>
        <v>291705390</v>
      </c>
      <c r="I22" s="33">
        <f>SUM(I5:I21)</f>
        <v>13535000</v>
      </c>
      <c r="J22" s="33">
        <f>SUM(J5:J21)</f>
        <v>54410766</v>
      </c>
      <c r="K22" s="99"/>
    </row>
    <row r="23" spans="1:13" ht="20.100000000000001" customHeight="1"/>
    <row r="24" spans="1:13" ht="20.100000000000001" customHeight="1"/>
    <row r="25" spans="1:13" ht="20.100000000000001" customHeight="1"/>
    <row r="26" spans="1:13" ht="20.100000000000001" customHeight="1">
      <c r="H26" s="193"/>
    </row>
    <row r="27" spans="1:13" ht="20.100000000000001" customHeight="1">
      <c r="H27" s="193"/>
    </row>
    <row r="28" spans="1:13" ht="20.100000000000001" customHeight="1"/>
    <row r="29" spans="1:13" ht="20.100000000000001" customHeight="1"/>
    <row r="30" spans="1:13" ht="20.100000000000001" customHeight="1"/>
    <row r="31" spans="1:13" ht="20.100000000000001" customHeight="1"/>
    <row r="32" spans="1:1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</sheetData>
  <mergeCells count="18">
    <mergeCell ref="A1:K1"/>
    <mergeCell ref="A3:F3"/>
    <mergeCell ref="K3:K4"/>
    <mergeCell ref="A4:B4"/>
    <mergeCell ref="C4:D4"/>
    <mergeCell ref="E4:F4"/>
    <mergeCell ref="G3:G4"/>
    <mergeCell ref="I3:J3"/>
    <mergeCell ref="H3:H4"/>
    <mergeCell ref="C14:C18"/>
    <mergeCell ref="D14:D18"/>
    <mergeCell ref="D12:D13"/>
    <mergeCell ref="A22:F22"/>
    <mergeCell ref="A5:A18"/>
    <mergeCell ref="B5:B18"/>
    <mergeCell ref="C5:C11"/>
    <mergeCell ref="D5:D11"/>
    <mergeCell ref="C12:C13"/>
  </mergeCells>
  <phoneticPr fontId="3" type="noConversion"/>
  <printOptions horizontalCentered="1"/>
  <pageMargins left="0.15748031496062992" right="0.15748031496062992" top="0.9055118110236221" bottom="0.59055118110236227" header="0.51181102362204722" footer="0.51181102362204722"/>
  <pageSetup paperSize="9" scale="85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K14"/>
  <sheetViews>
    <sheetView zoomScaleSheetLayoutView="100" workbookViewId="0">
      <selection activeCell="H16" sqref="H16"/>
    </sheetView>
  </sheetViews>
  <sheetFormatPr defaultRowHeight="13.5"/>
  <cols>
    <col min="1" max="1" width="2.77734375" style="7" customWidth="1"/>
    <col min="2" max="2" width="11.44140625" style="7" customWidth="1"/>
    <col min="3" max="3" width="3.109375" style="7" customWidth="1"/>
    <col min="4" max="4" width="9" style="7" customWidth="1"/>
    <col min="5" max="5" width="4.5546875" style="7" customWidth="1"/>
    <col min="6" max="6" width="11.33203125" style="7" customWidth="1"/>
    <col min="7" max="7" width="14.21875" style="8" customWidth="1"/>
    <col min="8" max="8" width="14.21875" style="6" customWidth="1"/>
    <col min="9" max="10" width="11.6640625" style="6" customWidth="1"/>
    <col min="11" max="11" width="9.5546875" style="7" bestFit="1" customWidth="1"/>
    <col min="12" max="16384" width="8.88671875" style="7"/>
  </cols>
  <sheetData>
    <row r="1" spans="1:11" s="4" customFormat="1" ht="50.1" customHeight="1">
      <c r="A1" s="311" t="s">
        <v>559</v>
      </c>
      <c r="B1" s="312"/>
      <c r="C1" s="312"/>
      <c r="D1" s="312"/>
      <c r="E1" s="312"/>
      <c r="F1" s="312"/>
      <c r="G1" s="313"/>
      <c r="H1" s="313"/>
      <c r="I1" s="313"/>
      <c r="J1" s="313"/>
      <c r="K1" s="313"/>
    </row>
    <row r="2" spans="1:11" s="4" customFormat="1" ht="30" customHeight="1">
      <c r="A2" s="314" t="s">
        <v>56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</row>
    <row r="3" spans="1:11" ht="30" customHeight="1">
      <c r="A3" s="307" t="s">
        <v>132</v>
      </c>
      <c r="B3" s="307"/>
      <c r="C3" s="307"/>
      <c r="D3" s="307"/>
      <c r="E3" s="307"/>
      <c r="F3" s="307"/>
      <c r="G3" s="315" t="s">
        <v>307</v>
      </c>
      <c r="H3" s="317" t="s">
        <v>308</v>
      </c>
      <c r="I3" s="288" t="s">
        <v>309</v>
      </c>
      <c r="J3" s="288"/>
      <c r="K3" s="307" t="s">
        <v>310</v>
      </c>
    </row>
    <row r="4" spans="1:11" ht="30" customHeight="1">
      <c r="A4" s="307" t="s">
        <v>17</v>
      </c>
      <c r="B4" s="307"/>
      <c r="C4" s="307" t="s">
        <v>18</v>
      </c>
      <c r="D4" s="307"/>
      <c r="E4" s="307" t="s">
        <v>19</v>
      </c>
      <c r="F4" s="307"/>
      <c r="G4" s="316"/>
      <c r="H4" s="318"/>
      <c r="I4" s="104" t="s">
        <v>311</v>
      </c>
      <c r="J4" s="104" t="s">
        <v>312</v>
      </c>
      <c r="K4" s="307"/>
    </row>
    <row r="5" spans="1:11" ht="30" customHeight="1">
      <c r="A5" s="41">
        <v>1</v>
      </c>
      <c r="B5" s="41" t="s">
        <v>287</v>
      </c>
      <c r="C5" s="41">
        <v>11</v>
      </c>
      <c r="D5" s="41" t="s">
        <v>288</v>
      </c>
      <c r="E5" s="41">
        <v>111</v>
      </c>
      <c r="F5" s="41" t="s">
        <v>12</v>
      </c>
      <c r="G5" s="230">
        <v>2104363264</v>
      </c>
      <c r="H5" s="18">
        <v>1705297399</v>
      </c>
      <c r="I5" s="156"/>
      <c r="J5" s="156">
        <f>G5-H5</f>
        <v>399065865</v>
      </c>
      <c r="K5" s="41"/>
    </row>
    <row r="6" spans="1:11" ht="30" customHeight="1">
      <c r="A6" s="294"/>
      <c r="B6" s="294" t="s">
        <v>395</v>
      </c>
      <c r="C6" s="294"/>
      <c r="D6" s="294" t="s">
        <v>395</v>
      </c>
      <c r="E6" s="41">
        <v>212</v>
      </c>
      <c r="F6" s="41" t="s">
        <v>268</v>
      </c>
      <c r="G6" s="230">
        <v>30323150</v>
      </c>
      <c r="H6" s="18"/>
      <c r="I6" s="156"/>
      <c r="J6" s="156">
        <f>G6-H6</f>
        <v>30323150</v>
      </c>
      <c r="K6" s="41"/>
    </row>
    <row r="7" spans="1:11" ht="30" customHeight="1">
      <c r="A7" s="294"/>
      <c r="B7" s="294"/>
      <c r="C7" s="294"/>
      <c r="D7" s="294"/>
      <c r="E7" s="41">
        <v>213</v>
      </c>
      <c r="F7" s="41" t="s">
        <v>3</v>
      </c>
      <c r="G7" s="230"/>
      <c r="H7" s="18"/>
      <c r="I7" s="156">
        <f>H7-G7</f>
        <v>0</v>
      </c>
      <c r="J7" s="156"/>
      <c r="K7" s="41"/>
    </row>
    <row r="8" spans="1:11" ht="30" customHeight="1">
      <c r="A8" s="295"/>
      <c r="B8" s="295"/>
      <c r="C8" s="295"/>
      <c r="D8" s="295"/>
      <c r="E8" s="41">
        <v>214</v>
      </c>
      <c r="F8" s="41" t="s">
        <v>380</v>
      </c>
      <c r="G8" s="230">
        <v>58500000</v>
      </c>
      <c r="H8" s="235">
        <v>856363</v>
      </c>
      <c r="I8" s="156"/>
      <c r="J8" s="156">
        <f>G8-H8</f>
        <v>57643637</v>
      </c>
      <c r="K8" s="41"/>
    </row>
    <row r="9" spans="1:11" ht="30" customHeight="1">
      <c r="A9" s="59">
        <v>4</v>
      </c>
      <c r="B9" s="59" t="s">
        <v>45</v>
      </c>
      <c r="C9" s="41">
        <v>42</v>
      </c>
      <c r="D9" s="59" t="s">
        <v>289</v>
      </c>
      <c r="E9" s="41">
        <v>421</v>
      </c>
      <c r="F9" s="41" t="s">
        <v>55</v>
      </c>
      <c r="G9" s="230"/>
      <c r="H9" s="18"/>
      <c r="I9" s="156"/>
      <c r="J9" s="156">
        <f>G9-H9</f>
        <v>0</v>
      </c>
      <c r="K9" s="41"/>
    </row>
    <row r="10" spans="1:11" ht="30" customHeight="1">
      <c r="A10" s="41">
        <v>8</v>
      </c>
      <c r="B10" s="41" t="s">
        <v>46</v>
      </c>
      <c r="C10" s="41">
        <v>81</v>
      </c>
      <c r="D10" s="41" t="s">
        <v>46</v>
      </c>
      <c r="E10" s="41">
        <v>811</v>
      </c>
      <c r="F10" s="41" t="s">
        <v>13</v>
      </c>
      <c r="G10" s="230">
        <v>297320972</v>
      </c>
      <c r="H10" s="279">
        <v>243210206</v>
      </c>
      <c r="I10" s="156"/>
      <c r="J10" s="156">
        <f>G10-H10</f>
        <v>54110766</v>
      </c>
      <c r="K10" s="41"/>
    </row>
    <row r="11" spans="1:11" ht="30" customHeight="1">
      <c r="A11" s="303">
        <v>10</v>
      </c>
      <c r="B11" s="303" t="s">
        <v>47</v>
      </c>
      <c r="C11" s="303">
        <v>101</v>
      </c>
      <c r="D11" s="303" t="s">
        <v>47</v>
      </c>
      <c r="E11" s="41">
        <v>1012</v>
      </c>
      <c r="F11" s="59" t="s">
        <v>16</v>
      </c>
      <c r="G11" s="230"/>
      <c r="H11" s="18">
        <v>216062644</v>
      </c>
      <c r="I11" s="156">
        <f>H11-G11</f>
        <v>216062644</v>
      </c>
      <c r="J11" s="156"/>
      <c r="K11" s="41"/>
    </row>
    <row r="12" spans="1:11" ht="30" customHeight="1">
      <c r="A12" s="295"/>
      <c r="B12" s="295"/>
      <c r="C12" s="295"/>
      <c r="D12" s="295"/>
      <c r="E12" s="41">
        <v>1014</v>
      </c>
      <c r="F12" s="41" t="s">
        <v>15</v>
      </c>
      <c r="G12" s="230"/>
      <c r="H12" s="18">
        <v>2857410</v>
      </c>
      <c r="I12" s="156">
        <f>H12-G12</f>
        <v>2857410</v>
      </c>
      <c r="J12" s="156"/>
      <c r="K12" s="41"/>
    </row>
    <row r="13" spans="1:11" ht="30" customHeight="1">
      <c r="A13" s="289" t="s">
        <v>134</v>
      </c>
      <c r="B13" s="289"/>
      <c r="C13" s="289"/>
      <c r="D13" s="289"/>
      <c r="E13" s="289"/>
      <c r="F13" s="289"/>
      <c r="G13" s="18">
        <f>SUM(G5:G12)</f>
        <v>2490507386</v>
      </c>
      <c r="H13" s="18">
        <f>SUM(H5:H12)</f>
        <v>2168284022</v>
      </c>
      <c r="I13" s="156">
        <f>SUM(I5:I12)</f>
        <v>218920054</v>
      </c>
      <c r="J13" s="156">
        <f>SUM(J5:J12)</f>
        <v>541143418</v>
      </c>
      <c r="K13" s="163"/>
    </row>
    <row r="14" spans="1:11">
      <c r="H14" s="16"/>
      <c r="I14" s="16"/>
      <c r="J14" s="16"/>
    </row>
  </sheetData>
  <mergeCells count="19">
    <mergeCell ref="A6:A8"/>
    <mergeCell ref="B6:B8"/>
    <mergeCell ref="C6:C8"/>
    <mergeCell ref="D6:D8"/>
    <mergeCell ref="A1:K1"/>
    <mergeCell ref="A3:F3"/>
    <mergeCell ref="K3:K4"/>
    <mergeCell ref="A4:B4"/>
    <mergeCell ref="C4:D4"/>
    <mergeCell ref="E4:F4"/>
    <mergeCell ref="A2:K2"/>
    <mergeCell ref="G3:G4"/>
    <mergeCell ref="I3:J3"/>
    <mergeCell ref="H3:H4"/>
    <mergeCell ref="A13:F13"/>
    <mergeCell ref="A11:A12"/>
    <mergeCell ref="B11:B12"/>
    <mergeCell ref="C11:C12"/>
    <mergeCell ref="D11:D12"/>
  </mergeCells>
  <phoneticPr fontId="3" type="noConversion"/>
  <printOptions horizontalCentered="1"/>
  <pageMargins left="0.15748031496062992" right="0.15748031496062992" top="0.9055118110236221" bottom="0.59055118110236227" header="0.51181102362204722" footer="0.51181102362204722"/>
  <pageSetup paperSize="9" scale="84" orientation="portrait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K31"/>
  <sheetViews>
    <sheetView topLeftCell="A9" workbookViewId="0">
      <selection activeCell="I23" sqref="I23"/>
    </sheetView>
  </sheetViews>
  <sheetFormatPr defaultRowHeight="13.5"/>
  <cols>
    <col min="1" max="1" width="2.5546875" style="7" customWidth="1"/>
    <col min="2" max="2" width="8.109375" style="7" customWidth="1"/>
    <col min="3" max="3" width="2.77734375" style="7" customWidth="1"/>
    <col min="4" max="4" width="7.6640625" style="7" customWidth="1"/>
    <col min="5" max="5" width="3.77734375" style="3" customWidth="1"/>
    <col min="6" max="6" width="13.109375" style="7" customWidth="1"/>
    <col min="7" max="7" width="14.5546875" style="14" customWidth="1"/>
    <col min="8" max="8" width="15.44140625" style="6" bestFit="1" customWidth="1"/>
    <col min="9" max="10" width="12.5546875" style="6" customWidth="1"/>
    <col min="11" max="11" width="8.77734375" style="7" customWidth="1"/>
    <col min="12" max="16384" width="8.88671875" style="7"/>
  </cols>
  <sheetData>
    <row r="1" spans="1:11" s="4" customFormat="1" ht="50.1" customHeight="1">
      <c r="A1" s="319" t="s">
        <v>560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s="4" customFormat="1" ht="24.95" customHeight="1">
      <c r="A2" s="19"/>
      <c r="B2" s="19"/>
      <c r="C2" s="19"/>
      <c r="D2" s="19"/>
      <c r="E2" s="52"/>
      <c r="F2" s="19"/>
      <c r="G2" s="100"/>
      <c r="H2" s="100"/>
      <c r="I2" s="88"/>
      <c r="J2" s="88"/>
      <c r="K2" s="77" t="s">
        <v>56</v>
      </c>
    </row>
    <row r="3" spans="1:11" ht="24.95" customHeight="1">
      <c r="A3" s="307" t="s">
        <v>132</v>
      </c>
      <c r="B3" s="307"/>
      <c r="C3" s="307"/>
      <c r="D3" s="307"/>
      <c r="E3" s="307"/>
      <c r="F3" s="307"/>
      <c r="G3" s="321" t="s">
        <v>381</v>
      </c>
      <c r="H3" s="317" t="s">
        <v>308</v>
      </c>
      <c r="I3" s="288" t="s">
        <v>309</v>
      </c>
      <c r="J3" s="288"/>
      <c r="K3" s="307" t="s">
        <v>310</v>
      </c>
    </row>
    <row r="4" spans="1:11" ht="24.95" customHeight="1">
      <c r="A4" s="307" t="s">
        <v>17</v>
      </c>
      <c r="B4" s="307"/>
      <c r="C4" s="307" t="s">
        <v>18</v>
      </c>
      <c r="D4" s="307"/>
      <c r="E4" s="307" t="s">
        <v>19</v>
      </c>
      <c r="F4" s="307"/>
      <c r="G4" s="322"/>
      <c r="H4" s="318"/>
      <c r="I4" s="104" t="s">
        <v>311</v>
      </c>
      <c r="J4" s="104" t="s">
        <v>312</v>
      </c>
      <c r="K4" s="307"/>
    </row>
    <row r="5" spans="1:11" ht="24.95" customHeight="1">
      <c r="A5" s="303">
        <v>1</v>
      </c>
      <c r="B5" s="303" t="s">
        <v>20</v>
      </c>
      <c r="C5" s="320">
        <v>11</v>
      </c>
      <c r="D5" s="320" t="s">
        <v>21</v>
      </c>
      <c r="E5" s="41">
        <v>111</v>
      </c>
      <c r="F5" s="72" t="s">
        <v>22</v>
      </c>
      <c r="G5" s="97">
        <v>733788000</v>
      </c>
      <c r="H5" s="135">
        <v>650803092</v>
      </c>
      <c r="I5" s="53"/>
      <c r="J5" s="53">
        <f t="shared" ref="J5:J27" si="0">G5-H5</f>
        <v>82984908</v>
      </c>
      <c r="K5" s="72"/>
    </row>
    <row r="6" spans="1:11" ht="24.95" customHeight="1">
      <c r="A6" s="294"/>
      <c r="B6" s="294"/>
      <c r="C6" s="320"/>
      <c r="D6" s="320"/>
      <c r="E6" s="41">
        <v>113</v>
      </c>
      <c r="F6" s="72" t="s">
        <v>24</v>
      </c>
      <c r="G6" s="97">
        <v>120659000</v>
      </c>
      <c r="H6" s="135">
        <v>112779840</v>
      </c>
      <c r="I6" s="53"/>
      <c r="J6" s="53">
        <f t="shared" si="0"/>
        <v>7879160</v>
      </c>
      <c r="K6" s="72"/>
    </row>
    <row r="7" spans="1:11" ht="24.95" customHeight="1">
      <c r="A7" s="294"/>
      <c r="B7" s="294"/>
      <c r="C7" s="320"/>
      <c r="D7" s="320"/>
      <c r="E7" s="41">
        <v>114</v>
      </c>
      <c r="F7" s="72" t="s">
        <v>25</v>
      </c>
      <c r="G7" s="97">
        <v>0</v>
      </c>
      <c r="H7" s="135"/>
      <c r="I7" s="53"/>
      <c r="J7" s="53"/>
      <c r="K7" s="72"/>
    </row>
    <row r="8" spans="1:11" ht="24.95" customHeight="1">
      <c r="A8" s="294"/>
      <c r="B8" s="294"/>
      <c r="C8" s="320"/>
      <c r="D8" s="320"/>
      <c r="E8" s="41">
        <v>115</v>
      </c>
      <c r="F8" s="72" t="s">
        <v>290</v>
      </c>
      <c r="G8" s="97">
        <v>61000000</v>
      </c>
      <c r="H8" s="135">
        <v>64755131</v>
      </c>
      <c r="I8" s="53">
        <f>H8-G8</f>
        <v>3755131</v>
      </c>
      <c r="J8" s="53"/>
      <c r="K8" s="72"/>
    </row>
    <row r="9" spans="1:11" ht="24.95" customHeight="1">
      <c r="A9" s="294"/>
      <c r="B9" s="294"/>
      <c r="C9" s="320"/>
      <c r="D9" s="320"/>
      <c r="E9" s="41">
        <v>116</v>
      </c>
      <c r="F9" s="72" t="s">
        <v>396</v>
      </c>
      <c r="G9" s="97">
        <v>26981000</v>
      </c>
      <c r="H9" s="97">
        <v>28403110</v>
      </c>
      <c r="I9" s="53">
        <f>H9-G9</f>
        <v>1422110</v>
      </c>
      <c r="J9" s="53"/>
      <c r="K9" s="72"/>
    </row>
    <row r="10" spans="1:11" ht="24.95" customHeight="1">
      <c r="A10" s="294"/>
      <c r="B10" s="294"/>
      <c r="C10" s="320"/>
      <c r="D10" s="320"/>
      <c r="E10" s="41">
        <v>117</v>
      </c>
      <c r="F10" s="72" t="s">
        <v>397</v>
      </c>
      <c r="G10" s="97">
        <v>47851000</v>
      </c>
      <c r="H10" s="97">
        <v>42694400</v>
      </c>
      <c r="I10" s="53"/>
      <c r="J10" s="53">
        <f t="shared" si="0"/>
        <v>5156600</v>
      </c>
      <c r="K10" s="72"/>
    </row>
    <row r="11" spans="1:11" ht="24.95" customHeight="1">
      <c r="A11" s="294"/>
      <c r="B11" s="294"/>
      <c r="C11" s="320"/>
      <c r="D11" s="320"/>
      <c r="E11" s="41">
        <v>118</v>
      </c>
      <c r="F11" s="72" t="s">
        <v>26</v>
      </c>
      <c r="G11" s="97">
        <v>57600000</v>
      </c>
      <c r="H11" s="97">
        <v>30088624</v>
      </c>
      <c r="I11" s="53"/>
      <c r="J11" s="71">
        <f t="shared" si="0"/>
        <v>27511376</v>
      </c>
      <c r="K11" s="101"/>
    </row>
    <row r="12" spans="1:11" ht="24.95" customHeight="1">
      <c r="A12" s="294"/>
      <c r="B12" s="294"/>
      <c r="C12" s="294">
        <v>12</v>
      </c>
      <c r="D12" s="294" t="s">
        <v>14</v>
      </c>
      <c r="E12" s="41">
        <v>121</v>
      </c>
      <c r="F12" s="72" t="s">
        <v>27</v>
      </c>
      <c r="G12" s="97">
        <v>23000000</v>
      </c>
      <c r="H12" s="97">
        <v>23095432</v>
      </c>
      <c r="I12" s="53">
        <f>H12-G12</f>
        <v>95432</v>
      </c>
      <c r="J12" s="53"/>
      <c r="K12" s="72"/>
    </row>
    <row r="13" spans="1:11" ht="24.95" customHeight="1">
      <c r="A13" s="294"/>
      <c r="B13" s="294"/>
      <c r="C13" s="295"/>
      <c r="D13" s="295"/>
      <c r="E13" s="41">
        <v>123</v>
      </c>
      <c r="F13" s="72" t="s">
        <v>28</v>
      </c>
      <c r="G13" s="97"/>
      <c r="H13" s="135"/>
      <c r="I13" s="53"/>
      <c r="J13" s="53"/>
      <c r="K13" s="72"/>
    </row>
    <row r="14" spans="1:11" ht="24.95" customHeight="1">
      <c r="A14" s="294"/>
      <c r="B14" s="294"/>
      <c r="C14" s="303">
        <v>13</v>
      </c>
      <c r="D14" s="303" t="s">
        <v>29</v>
      </c>
      <c r="E14" s="41">
        <v>131</v>
      </c>
      <c r="F14" s="72" t="s">
        <v>30</v>
      </c>
      <c r="G14" s="97">
        <v>4400000</v>
      </c>
      <c r="H14" s="97">
        <v>1068107</v>
      </c>
      <c r="I14" s="53"/>
      <c r="J14" s="53">
        <f t="shared" si="0"/>
        <v>3331893</v>
      </c>
      <c r="K14" s="72"/>
    </row>
    <row r="15" spans="1:11" ht="24.95" customHeight="1">
      <c r="A15" s="294"/>
      <c r="B15" s="294"/>
      <c r="C15" s="294"/>
      <c r="D15" s="294"/>
      <c r="E15" s="134">
        <v>132</v>
      </c>
      <c r="F15" s="102" t="s">
        <v>291</v>
      </c>
      <c r="G15" s="97">
        <v>305700000</v>
      </c>
      <c r="H15" s="97">
        <v>335392214</v>
      </c>
      <c r="I15" s="53">
        <f t="shared" ref="I15:I21" si="1">H15-G15</f>
        <v>29692214</v>
      </c>
      <c r="J15" s="53"/>
      <c r="K15" s="102"/>
    </row>
    <row r="16" spans="1:11" ht="24.95" customHeight="1">
      <c r="A16" s="294"/>
      <c r="B16" s="294"/>
      <c r="C16" s="294"/>
      <c r="D16" s="294"/>
      <c r="E16" s="41">
        <v>133</v>
      </c>
      <c r="F16" s="72" t="s">
        <v>31</v>
      </c>
      <c r="G16" s="97">
        <v>188380000</v>
      </c>
      <c r="H16" s="97">
        <v>159461599</v>
      </c>
      <c r="I16" s="53"/>
      <c r="J16" s="53">
        <f t="shared" si="0"/>
        <v>28918401</v>
      </c>
      <c r="K16" s="72"/>
    </row>
    <row r="17" spans="1:11" ht="24.95" customHeight="1">
      <c r="A17" s="294"/>
      <c r="B17" s="294"/>
      <c r="C17" s="294"/>
      <c r="D17" s="294"/>
      <c r="E17" s="41">
        <v>134</v>
      </c>
      <c r="F17" s="72" t="s">
        <v>32</v>
      </c>
      <c r="G17" s="97">
        <v>39083000</v>
      </c>
      <c r="H17" s="135"/>
      <c r="I17" s="53"/>
      <c r="J17" s="71">
        <f t="shared" si="0"/>
        <v>39083000</v>
      </c>
      <c r="K17" s="72"/>
    </row>
    <row r="18" spans="1:11" ht="24.95" customHeight="1">
      <c r="A18" s="295"/>
      <c r="B18" s="295"/>
      <c r="C18" s="295"/>
      <c r="D18" s="295"/>
      <c r="E18" s="41">
        <v>135</v>
      </c>
      <c r="F18" s="72" t="s">
        <v>33</v>
      </c>
      <c r="G18" s="97">
        <v>21770000</v>
      </c>
      <c r="H18" s="278">
        <v>15109645</v>
      </c>
      <c r="I18" s="53"/>
      <c r="J18" s="53">
        <f t="shared" si="0"/>
        <v>6660355</v>
      </c>
      <c r="K18" s="72"/>
    </row>
    <row r="19" spans="1:11" ht="24.95" customHeight="1">
      <c r="A19" s="303">
        <v>2</v>
      </c>
      <c r="B19" s="303" t="s">
        <v>292</v>
      </c>
      <c r="C19" s="303">
        <v>21</v>
      </c>
      <c r="D19" s="303" t="s">
        <v>680</v>
      </c>
      <c r="E19" s="41">
        <v>211</v>
      </c>
      <c r="F19" s="72" t="s">
        <v>35</v>
      </c>
      <c r="G19" s="97"/>
      <c r="H19" s="135"/>
      <c r="I19" s="53"/>
      <c r="J19" s="53"/>
      <c r="K19" s="72"/>
    </row>
    <row r="20" spans="1:11" ht="24.95" customHeight="1">
      <c r="A20" s="294"/>
      <c r="B20" s="294"/>
      <c r="C20" s="294"/>
      <c r="D20" s="294"/>
      <c r="E20" s="41">
        <v>212</v>
      </c>
      <c r="F20" s="72" t="s">
        <v>36</v>
      </c>
      <c r="G20" s="97"/>
      <c r="H20" s="135"/>
      <c r="I20" s="53"/>
      <c r="J20" s="53"/>
      <c r="K20" s="72"/>
    </row>
    <row r="21" spans="1:11" s="12" customFormat="1" ht="24.95" customHeight="1">
      <c r="A21" s="294"/>
      <c r="B21" s="294"/>
      <c r="C21" s="294"/>
      <c r="D21" s="294"/>
      <c r="E21" s="134">
        <v>213</v>
      </c>
      <c r="F21" s="102" t="s">
        <v>11</v>
      </c>
      <c r="G21" s="97">
        <v>407160000</v>
      </c>
      <c r="H21" s="97">
        <v>428045100</v>
      </c>
      <c r="I21" s="71">
        <f t="shared" si="1"/>
        <v>20885100</v>
      </c>
      <c r="J21" s="53"/>
      <c r="K21" s="102"/>
    </row>
    <row r="22" spans="1:11" ht="24.95" customHeight="1">
      <c r="A22" s="303">
        <v>3</v>
      </c>
      <c r="B22" s="303" t="s">
        <v>681</v>
      </c>
      <c r="C22" s="303">
        <v>31</v>
      </c>
      <c r="D22" s="303" t="s">
        <v>29</v>
      </c>
      <c r="E22" s="41">
        <v>312</v>
      </c>
      <c r="F22" s="72" t="s">
        <v>38</v>
      </c>
      <c r="G22" s="97"/>
      <c r="H22" s="135"/>
      <c r="I22" s="53"/>
      <c r="J22" s="53"/>
      <c r="K22" s="72"/>
    </row>
    <row r="23" spans="1:11" ht="24.95" customHeight="1">
      <c r="A23" s="294"/>
      <c r="B23" s="294"/>
      <c r="C23" s="294"/>
      <c r="D23" s="294"/>
      <c r="E23" s="41">
        <v>314</v>
      </c>
      <c r="F23" s="72" t="s">
        <v>39</v>
      </c>
      <c r="G23" s="97"/>
      <c r="H23" s="135"/>
      <c r="I23" s="53"/>
      <c r="J23" s="53"/>
      <c r="K23" s="72"/>
    </row>
    <row r="24" spans="1:11" ht="24.95" customHeight="1">
      <c r="A24" s="294"/>
      <c r="B24" s="294"/>
      <c r="C24" s="294"/>
      <c r="D24" s="294"/>
      <c r="E24" s="41">
        <v>316</v>
      </c>
      <c r="F24" s="72" t="s">
        <v>293</v>
      </c>
      <c r="G24" s="97"/>
      <c r="H24" s="135"/>
      <c r="I24" s="53"/>
      <c r="J24" s="53"/>
      <c r="K24" s="72"/>
    </row>
    <row r="25" spans="1:11" ht="24.95" customHeight="1">
      <c r="A25" s="294"/>
      <c r="B25" s="294"/>
      <c r="C25" s="303">
        <v>33</v>
      </c>
      <c r="D25" s="303" t="s">
        <v>668</v>
      </c>
      <c r="E25" s="41">
        <v>331</v>
      </c>
      <c r="F25" s="72" t="s">
        <v>198</v>
      </c>
      <c r="G25" s="97">
        <v>30000000</v>
      </c>
      <c r="H25" s="135">
        <v>35250568</v>
      </c>
      <c r="I25" s="71">
        <f>H25-G25</f>
        <v>5250568</v>
      </c>
      <c r="J25" s="53"/>
      <c r="K25" s="72"/>
    </row>
    <row r="26" spans="1:11" ht="24.95" customHeight="1">
      <c r="A26" s="294"/>
      <c r="B26" s="294"/>
      <c r="C26" s="294"/>
      <c r="D26" s="294"/>
      <c r="E26" s="41">
        <v>332</v>
      </c>
      <c r="F26" s="72" t="s">
        <v>404</v>
      </c>
      <c r="G26" s="97">
        <v>40000000</v>
      </c>
      <c r="H26" s="97">
        <v>21687799</v>
      </c>
      <c r="I26" s="53"/>
      <c r="J26" s="53">
        <f t="shared" si="0"/>
        <v>18312201</v>
      </c>
      <c r="K26" s="72"/>
    </row>
    <row r="27" spans="1:11" ht="24.95" customHeight="1">
      <c r="A27" s="294"/>
      <c r="B27" s="294"/>
      <c r="C27" s="294"/>
      <c r="D27" s="294"/>
      <c r="E27" s="41">
        <v>333</v>
      </c>
      <c r="F27" s="72" t="s">
        <v>200</v>
      </c>
      <c r="G27" s="97">
        <v>248300000</v>
      </c>
      <c r="H27" s="97">
        <v>217198648</v>
      </c>
      <c r="I27" s="53"/>
      <c r="J27" s="53">
        <f t="shared" si="0"/>
        <v>31101352</v>
      </c>
      <c r="K27" s="72"/>
    </row>
    <row r="28" spans="1:11" ht="24.95" customHeight="1">
      <c r="A28" s="41">
        <v>7</v>
      </c>
      <c r="B28" s="41" t="s">
        <v>41</v>
      </c>
      <c r="C28" s="41">
        <v>71</v>
      </c>
      <c r="D28" s="41" t="s">
        <v>41</v>
      </c>
      <c r="E28" s="41">
        <v>711</v>
      </c>
      <c r="F28" s="72" t="s">
        <v>42</v>
      </c>
      <c r="G28" s="135"/>
      <c r="H28" s="135">
        <v>2450713</v>
      </c>
      <c r="I28" s="53">
        <f>H28-G28</f>
        <v>2450713</v>
      </c>
      <c r="J28" s="53"/>
      <c r="K28" s="72"/>
    </row>
    <row r="29" spans="1:11" ht="24.95" customHeight="1">
      <c r="A29" s="41">
        <v>8</v>
      </c>
      <c r="B29" s="41" t="s">
        <v>294</v>
      </c>
      <c r="C29" s="41">
        <v>81</v>
      </c>
      <c r="D29" s="41" t="s">
        <v>43</v>
      </c>
      <c r="E29" s="41">
        <v>811</v>
      </c>
      <c r="F29" s="72" t="s">
        <v>44</v>
      </c>
      <c r="G29" s="135"/>
      <c r="H29" s="53"/>
      <c r="I29" s="53"/>
      <c r="J29" s="53"/>
      <c r="K29" s="72"/>
    </row>
    <row r="30" spans="1:11" ht="24.95" customHeight="1">
      <c r="A30" s="289" t="s">
        <v>134</v>
      </c>
      <c r="B30" s="289"/>
      <c r="C30" s="289"/>
      <c r="D30" s="289"/>
      <c r="E30" s="289"/>
      <c r="F30" s="289"/>
      <c r="G30" s="135">
        <f>SUM(G5:G29)</f>
        <v>2355672000</v>
      </c>
      <c r="H30" s="135">
        <f>SUM(H5:H29)</f>
        <v>2168284022</v>
      </c>
      <c r="I30" s="135">
        <f>SUM(I5:I29)</f>
        <v>63551268</v>
      </c>
      <c r="J30" s="135">
        <f>SUM(J5:J29)</f>
        <v>250939246</v>
      </c>
      <c r="K30" s="71"/>
    </row>
    <row r="31" spans="1:11">
      <c r="A31" s="9"/>
      <c r="B31" s="10"/>
    </row>
  </sheetData>
  <mergeCells count="28">
    <mergeCell ref="A30:F30"/>
    <mergeCell ref="A1:K1"/>
    <mergeCell ref="C5:C11"/>
    <mergeCell ref="D5:D11"/>
    <mergeCell ref="C12:C13"/>
    <mergeCell ref="D12:D13"/>
    <mergeCell ref="C19:C21"/>
    <mergeCell ref="D19:D21"/>
    <mergeCell ref="A3:F3"/>
    <mergeCell ref="K3:K4"/>
    <mergeCell ref="A4:B4"/>
    <mergeCell ref="C4:D4"/>
    <mergeCell ref="E4:F4"/>
    <mergeCell ref="G3:G4"/>
    <mergeCell ref="I3:J3"/>
    <mergeCell ref="H3:H4"/>
    <mergeCell ref="C22:C24"/>
    <mergeCell ref="D22:D24"/>
    <mergeCell ref="D25:D27"/>
    <mergeCell ref="C25:C27"/>
    <mergeCell ref="A5:A18"/>
    <mergeCell ref="B5:B18"/>
    <mergeCell ref="C14:C18"/>
    <mergeCell ref="D14:D18"/>
    <mergeCell ref="A22:A27"/>
    <mergeCell ref="B22:B27"/>
    <mergeCell ref="A19:A21"/>
    <mergeCell ref="B19:B21"/>
  </mergeCells>
  <phoneticPr fontId="3" type="noConversion"/>
  <printOptions horizontalCentered="1"/>
  <pageMargins left="0.15748031496062992" right="0.15748031496062992" top="0.9055118110236221" bottom="0.59055118110236227" header="0.51181102362204722" footer="0.51181102362204722"/>
  <pageSetup paperSize="9" scale="85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E60"/>
  <sheetViews>
    <sheetView topLeftCell="A25" zoomScale="85" zoomScaleNormal="85" workbookViewId="0">
      <selection activeCell="F47" sqref="F47"/>
    </sheetView>
  </sheetViews>
  <sheetFormatPr defaultRowHeight="13.5"/>
  <cols>
    <col min="1" max="1" width="27.5546875" style="181" customWidth="1"/>
    <col min="2" max="3" width="18.33203125" style="181" bestFit="1" customWidth="1"/>
    <col min="4" max="4" width="17.21875" style="181" bestFit="1" customWidth="1"/>
    <col min="5" max="5" width="19.109375" style="181" bestFit="1" customWidth="1"/>
    <col min="6" max="6" width="8.88671875" style="149" customWidth="1"/>
    <col min="7" max="16384" width="8.88671875" style="149"/>
  </cols>
  <sheetData>
    <row r="1" spans="1:5" ht="22.5" customHeight="1">
      <c r="A1" s="324" t="s">
        <v>549</v>
      </c>
      <c r="B1" s="324"/>
      <c r="C1" s="324"/>
      <c r="D1" s="324"/>
      <c r="E1" s="324"/>
    </row>
    <row r="2" spans="1:5" ht="14.1" customHeight="1">
      <c r="A2" s="160"/>
      <c r="B2" s="160"/>
      <c r="C2" s="160"/>
      <c r="D2" s="160"/>
      <c r="E2" s="160"/>
    </row>
    <row r="3" spans="1:5" ht="14.1" customHeight="1">
      <c r="A3" s="325" t="s">
        <v>561</v>
      </c>
      <c r="B3" s="325"/>
      <c r="C3" s="325"/>
      <c r="D3" s="325"/>
      <c r="E3" s="325"/>
    </row>
    <row r="4" spans="1:5" ht="14.1" customHeight="1">
      <c r="A4" s="325" t="s">
        <v>519</v>
      </c>
      <c r="B4" s="325"/>
      <c r="C4" s="325"/>
      <c r="D4" s="325"/>
      <c r="E4" s="325"/>
    </row>
    <row r="5" spans="1:5" ht="13.5" customHeight="1">
      <c r="A5" s="201" t="s">
        <v>550</v>
      </c>
      <c r="B5" s="197"/>
      <c r="C5" s="197"/>
      <c r="D5" s="197"/>
      <c r="E5" s="198" t="s">
        <v>393</v>
      </c>
    </row>
    <row r="6" spans="1:5" ht="18" customHeight="1">
      <c r="A6" s="323" t="s">
        <v>57</v>
      </c>
      <c r="B6" s="323" t="s">
        <v>562</v>
      </c>
      <c r="C6" s="323"/>
      <c r="D6" s="323" t="s">
        <v>563</v>
      </c>
      <c r="E6" s="323"/>
    </row>
    <row r="7" spans="1:5" ht="14.1" customHeight="1">
      <c r="A7" s="323"/>
      <c r="B7" s="323" t="s">
        <v>58</v>
      </c>
      <c r="C7" s="323"/>
      <c r="D7" s="323" t="s">
        <v>58</v>
      </c>
      <c r="E7" s="323"/>
    </row>
    <row r="8" spans="1:5" ht="15" customHeight="1">
      <c r="A8" s="199" t="s">
        <v>59</v>
      </c>
      <c r="B8" s="203"/>
      <c r="C8" s="203"/>
      <c r="D8" s="203"/>
      <c r="E8" s="203"/>
    </row>
    <row r="9" spans="1:5" ht="15" customHeight="1">
      <c r="A9" s="199" t="s">
        <v>60</v>
      </c>
      <c r="B9" s="203"/>
      <c r="C9" s="203">
        <v>4600268820</v>
      </c>
      <c r="D9" s="203"/>
      <c r="E9" s="203">
        <v>10921596598</v>
      </c>
    </row>
    <row r="10" spans="1:5" ht="15" customHeight="1">
      <c r="A10" s="199" t="s">
        <v>61</v>
      </c>
      <c r="B10" s="203"/>
      <c r="C10" s="203">
        <v>4600268820</v>
      </c>
      <c r="D10" s="203"/>
      <c r="E10" s="203">
        <v>10921596598</v>
      </c>
    </row>
    <row r="11" spans="1:5" ht="15" customHeight="1">
      <c r="A11" s="200" t="s">
        <v>373</v>
      </c>
      <c r="B11" s="204">
        <v>262930676</v>
      </c>
      <c r="C11" s="204"/>
      <c r="D11" s="204">
        <v>1670340899</v>
      </c>
      <c r="E11" s="204"/>
    </row>
    <row r="12" spans="1:5" ht="15" customHeight="1">
      <c r="A12" s="200" t="s">
        <v>163</v>
      </c>
      <c r="B12" s="204">
        <v>4000000000</v>
      </c>
      <c r="C12" s="204"/>
      <c r="D12" s="204">
        <v>9030998282</v>
      </c>
      <c r="E12" s="204"/>
    </row>
    <row r="13" spans="1:5" ht="15" customHeight="1">
      <c r="A13" s="200" t="s">
        <v>62</v>
      </c>
      <c r="B13" s="204">
        <v>260877303</v>
      </c>
      <c r="C13" s="204"/>
      <c r="D13" s="204">
        <v>176045160</v>
      </c>
      <c r="E13" s="204"/>
    </row>
    <row r="14" spans="1:5" ht="15" customHeight="1">
      <c r="A14" s="200" t="s">
        <v>469</v>
      </c>
      <c r="B14" s="204"/>
      <c r="C14" s="204"/>
      <c r="D14" s="204">
        <v>-21689615</v>
      </c>
      <c r="E14" s="204"/>
    </row>
    <row r="15" spans="1:5" ht="15" customHeight="1">
      <c r="A15" s="200" t="s">
        <v>470</v>
      </c>
      <c r="B15" s="204">
        <v>5706761</v>
      </c>
      <c r="C15" s="204"/>
      <c r="D15" s="204">
        <v>2007982</v>
      </c>
      <c r="E15" s="204"/>
    </row>
    <row r="16" spans="1:5" ht="15" customHeight="1">
      <c r="A16" s="200" t="s">
        <v>63</v>
      </c>
      <c r="B16" s="204">
        <v>70754080</v>
      </c>
      <c r="C16" s="204"/>
      <c r="D16" s="204">
        <v>63893890</v>
      </c>
      <c r="E16" s="204"/>
    </row>
    <row r="17" spans="1:5" ht="15" customHeight="1">
      <c r="A17" s="199" t="s">
        <v>64</v>
      </c>
      <c r="B17" s="203"/>
      <c r="C17" s="203"/>
      <c r="D17" s="203"/>
      <c r="E17" s="203"/>
    </row>
    <row r="18" spans="1:5" ht="15" customHeight="1">
      <c r="A18" s="199" t="s">
        <v>65</v>
      </c>
      <c r="B18" s="203"/>
      <c r="C18" s="203">
        <v>23747330720</v>
      </c>
      <c r="D18" s="203"/>
      <c r="E18" s="203">
        <v>24530687831</v>
      </c>
    </row>
    <row r="19" spans="1:5" ht="15" customHeight="1">
      <c r="A19" s="199" t="s">
        <v>66</v>
      </c>
      <c r="B19" s="203"/>
      <c r="C19" s="203">
        <v>3170000000</v>
      </c>
      <c r="D19" s="203"/>
      <c r="E19" s="203">
        <v>3170000000</v>
      </c>
    </row>
    <row r="20" spans="1:5" ht="15" customHeight="1">
      <c r="A20" s="200" t="s">
        <v>338</v>
      </c>
      <c r="B20" s="204">
        <v>3170000000</v>
      </c>
      <c r="C20" s="204"/>
      <c r="D20" s="204">
        <v>3170000000</v>
      </c>
      <c r="E20" s="204"/>
    </row>
    <row r="21" spans="1:5" ht="15" customHeight="1">
      <c r="A21" s="199" t="s">
        <v>67</v>
      </c>
      <c r="B21" s="203"/>
      <c r="C21" s="203">
        <v>20577327720</v>
      </c>
      <c r="D21" s="203"/>
      <c r="E21" s="203">
        <v>21360669614</v>
      </c>
    </row>
    <row r="22" spans="1:5" ht="15" customHeight="1">
      <c r="A22" s="200" t="s">
        <v>68</v>
      </c>
      <c r="B22" s="204">
        <v>1242944700</v>
      </c>
      <c r="C22" s="204"/>
      <c r="D22" s="204">
        <v>1242944700</v>
      </c>
      <c r="E22" s="204"/>
    </row>
    <row r="23" spans="1:5" ht="15" customHeight="1">
      <c r="A23" s="200" t="s">
        <v>69</v>
      </c>
      <c r="B23" s="204">
        <v>31478890498</v>
      </c>
      <c r="C23" s="204"/>
      <c r="D23" s="204">
        <v>31478890498</v>
      </c>
      <c r="E23" s="204"/>
    </row>
    <row r="24" spans="1:5" ht="15" customHeight="1">
      <c r="A24" s="200" t="s">
        <v>70</v>
      </c>
      <c r="B24" s="204">
        <v>-12793663890</v>
      </c>
      <c r="C24" s="204"/>
      <c r="D24" s="204">
        <v>-12006691628</v>
      </c>
      <c r="E24" s="204"/>
    </row>
    <row r="25" spans="1:5" ht="15" customHeight="1">
      <c r="A25" s="200" t="s">
        <v>71</v>
      </c>
      <c r="B25" s="204">
        <v>72736339</v>
      </c>
      <c r="C25" s="204"/>
      <c r="D25" s="204">
        <v>37865641</v>
      </c>
      <c r="E25" s="204"/>
    </row>
    <row r="26" spans="1:5" ht="15" customHeight="1">
      <c r="A26" s="200" t="s">
        <v>70</v>
      </c>
      <c r="B26" s="204">
        <v>-13965319</v>
      </c>
      <c r="C26" s="204"/>
      <c r="D26" s="204">
        <v>-33635429</v>
      </c>
      <c r="E26" s="204"/>
    </row>
    <row r="27" spans="1:5" ht="15" customHeight="1">
      <c r="A27" s="200" t="s">
        <v>72</v>
      </c>
      <c r="B27" s="204">
        <v>849069000</v>
      </c>
      <c r="C27" s="204"/>
      <c r="D27" s="204">
        <v>849069000</v>
      </c>
      <c r="E27" s="204"/>
    </row>
    <row r="28" spans="1:5" ht="15" customHeight="1">
      <c r="A28" s="200" t="s">
        <v>70</v>
      </c>
      <c r="B28" s="204">
        <v>-263474237</v>
      </c>
      <c r="C28" s="204"/>
      <c r="D28" s="204">
        <v>-217359442</v>
      </c>
      <c r="E28" s="204"/>
    </row>
    <row r="29" spans="1:5" ht="15" customHeight="1">
      <c r="A29" s="200" t="s">
        <v>73</v>
      </c>
      <c r="B29" s="204">
        <v>1621593662</v>
      </c>
      <c r="C29" s="204"/>
      <c r="D29" s="204">
        <v>1621593662</v>
      </c>
      <c r="E29" s="204"/>
    </row>
    <row r="30" spans="1:5" ht="15" customHeight="1">
      <c r="A30" s="200" t="s">
        <v>70</v>
      </c>
      <c r="B30" s="204">
        <v>-1616803033</v>
      </c>
      <c r="C30" s="204"/>
      <c r="D30" s="204">
        <v>-1612007388</v>
      </c>
      <c r="E30" s="204"/>
    </row>
    <row r="31" spans="1:5" ht="15" customHeight="1">
      <c r="A31" s="199" t="s">
        <v>74</v>
      </c>
      <c r="B31" s="203"/>
      <c r="C31" s="203">
        <v>3000</v>
      </c>
      <c r="D31" s="203"/>
      <c r="E31" s="203">
        <v>18217</v>
      </c>
    </row>
    <row r="32" spans="1:5" ht="15" customHeight="1">
      <c r="A32" s="200" t="s">
        <v>339</v>
      </c>
      <c r="B32" s="204">
        <v>3000</v>
      </c>
      <c r="C32" s="204"/>
      <c r="D32" s="204">
        <v>18217</v>
      </c>
      <c r="E32" s="204"/>
    </row>
    <row r="33" spans="1:5" ht="15" customHeight="1">
      <c r="A33" s="199" t="s">
        <v>75</v>
      </c>
      <c r="B33" s="203"/>
      <c r="C33" s="203"/>
      <c r="D33" s="203"/>
      <c r="E33" s="203"/>
    </row>
    <row r="34" spans="1:5" ht="15" customHeight="1">
      <c r="A34" s="199" t="s">
        <v>76</v>
      </c>
      <c r="B34" s="203"/>
      <c r="C34" s="203">
        <v>28347599540</v>
      </c>
      <c r="D34" s="203"/>
      <c r="E34" s="203">
        <v>35452284429</v>
      </c>
    </row>
    <row r="35" spans="1:5" ht="15" customHeight="1">
      <c r="A35" s="199" t="s">
        <v>77</v>
      </c>
      <c r="B35" s="203"/>
      <c r="C35" s="203"/>
      <c r="D35" s="203"/>
      <c r="E35" s="203"/>
    </row>
    <row r="36" spans="1:5" ht="15" customHeight="1">
      <c r="A36" s="199" t="s">
        <v>78</v>
      </c>
      <c r="B36" s="203"/>
      <c r="C36" s="203">
        <v>350362159</v>
      </c>
      <c r="D36" s="203"/>
      <c r="E36" s="203">
        <v>1663550267</v>
      </c>
    </row>
    <row r="37" spans="1:5" ht="15" customHeight="1">
      <c r="A37" s="200" t="s">
        <v>79</v>
      </c>
      <c r="B37" s="204">
        <v>103106491</v>
      </c>
      <c r="C37" s="204"/>
      <c r="D37" s="204">
        <v>107642911</v>
      </c>
      <c r="E37" s="204"/>
    </row>
    <row r="38" spans="1:5" ht="15" customHeight="1">
      <c r="A38" s="200" t="s">
        <v>80</v>
      </c>
      <c r="B38" s="204">
        <v>3689440</v>
      </c>
      <c r="C38" s="204"/>
      <c r="D38" s="204">
        <v>5072679</v>
      </c>
      <c r="E38" s="204"/>
    </row>
    <row r="39" spans="1:5" ht="15" customHeight="1">
      <c r="A39" s="200" t="s">
        <v>81</v>
      </c>
      <c r="B39" s="204">
        <v>69525688</v>
      </c>
      <c r="C39" s="204"/>
      <c r="D39" s="204">
        <v>68387187</v>
      </c>
      <c r="E39" s="204"/>
    </row>
    <row r="40" spans="1:5" ht="15" customHeight="1">
      <c r="A40" s="200" t="s">
        <v>443</v>
      </c>
      <c r="B40" s="204">
        <v>174040540</v>
      </c>
      <c r="C40" s="204"/>
      <c r="D40" s="204">
        <v>1482447490</v>
      </c>
      <c r="E40" s="204"/>
    </row>
    <row r="41" spans="1:5" ht="15" customHeight="1">
      <c r="A41" s="199" t="s">
        <v>82</v>
      </c>
      <c r="B41" s="203"/>
      <c r="C41" s="203">
        <v>4578441161</v>
      </c>
      <c r="D41" s="203"/>
      <c r="E41" s="203">
        <v>9552606183</v>
      </c>
    </row>
    <row r="42" spans="1:5" ht="15" customHeight="1">
      <c r="A42" s="200" t="s">
        <v>83</v>
      </c>
      <c r="B42" s="204">
        <v>3564000000</v>
      </c>
      <c r="C42" s="204"/>
      <c r="D42" s="204">
        <v>5923000000</v>
      </c>
      <c r="E42" s="204"/>
    </row>
    <row r="43" spans="1:5" ht="15" customHeight="1">
      <c r="A43" s="200" t="s">
        <v>444</v>
      </c>
      <c r="B43" s="204">
        <v>265417314</v>
      </c>
      <c r="C43" s="204"/>
      <c r="D43" s="204">
        <v>247529233</v>
      </c>
      <c r="E43" s="204"/>
    </row>
    <row r="44" spans="1:5" ht="15" customHeight="1">
      <c r="A44" s="200" t="s">
        <v>445</v>
      </c>
      <c r="B44" s="204">
        <v>749023847</v>
      </c>
      <c r="C44" s="204"/>
      <c r="D44" s="204">
        <v>3382076950</v>
      </c>
      <c r="E44" s="204"/>
    </row>
    <row r="45" spans="1:5" ht="15" customHeight="1">
      <c r="A45" s="199" t="s">
        <v>84</v>
      </c>
      <c r="B45" s="203"/>
      <c r="C45" s="203">
        <v>4928803320</v>
      </c>
      <c r="D45" s="203"/>
      <c r="E45" s="203">
        <v>11216156450</v>
      </c>
    </row>
    <row r="46" spans="1:5" ht="15" customHeight="1">
      <c r="A46" s="199" t="s">
        <v>85</v>
      </c>
      <c r="B46" s="203"/>
      <c r="C46" s="203"/>
      <c r="D46" s="203"/>
      <c r="E46" s="203"/>
    </row>
    <row r="47" spans="1:5" ht="15" customHeight="1">
      <c r="A47" s="199" t="s">
        <v>86</v>
      </c>
      <c r="B47" s="203"/>
      <c r="C47" s="203">
        <v>22519185356</v>
      </c>
      <c r="D47" s="203"/>
      <c r="E47" s="203">
        <v>22519185356</v>
      </c>
    </row>
    <row r="48" spans="1:5" ht="15" customHeight="1">
      <c r="A48" s="200" t="s">
        <v>446</v>
      </c>
      <c r="B48" s="204">
        <v>22519185356</v>
      </c>
      <c r="C48" s="204"/>
      <c r="D48" s="204">
        <v>22519185356</v>
      </c>
      <c r="E48" s="204"/>
    </row>
    <row r="49" spans="1:5" ht="15" customHeight="1">
      <c r="A49" s="199" t="s">
        <v>87</v>
      </c>
      <c r="B49" s="203"/>
      <c r="C49" s="203">
        <v>11671219784</v>
      </c>
      <c r="D49" s="203"/>
      <c r="E49" s="203">
        <v>11671219784</v>
      </c>
    </row>
    <row r="50" spans="1:5" ht="15" customHeight="1">
      <c r="A50" s="200" t="s">
        <v>447</v>
      </c>
      <c r="B50" s="204">
        <v>11671219784</v>
      </c>
      <c r="C50" s="204"/>
      <c r="D50" s="204">
        <v>11671219784</v>
      </c>
      <c r="E50" s="204"/>
    </row>
    <row r="51" spans="1:5" ht="15" customHeight="1">
      <c r="A51" s="199" t="s">
        <v>88</v>
      </c>
      <c r="B51" s="203"/>
      <c r="C51" s="203"/>
      <c r="D51" s="203"/>
      <c r="E51" s="203"/>
    </row>
    <row r="52" spans="1:5" ht="15" customHeight="1">
      <c r="A52" s="199" t="s">
        <v>89</v>
      </c>
      <c r="B52" s="203"/>
      <c r="C52" s="203"/>
      <c r="D52" s="203"/>
      <c r="E52" s="203"/>
    </row>
    <row r="53" spans="1:5" ht="15" customHeight="1">
      <c r="A53" s="199" t="s">
        <v>90</v>
      </c>
      <c r="B53" s="203"/>
      <c r="C53" s="203">
        <v>10771608920</v>
      </c>
      <c r="D53" s="203"/>
      <c r="E53" s="203">
        <v>9954277161</v>
      </c>
    </row>
    <row r="54" spans="1:5" ht="15" customHeight="1">
      <c r="A54" s="199" t="s">
        <v>91</v>
      </c>
      <c r="B54" s="203">
        <v>10771608920</v>
      </c>
      <c r="C54" s="203"/>
      <c r="D54" s="203">
        <v>9954277161</v>
      </c>
      <c r="E54" s="203"/>
    </row>
    <row r="55" spans="1:5" ht="15" customHeight="1">
      <c r="A55" s="199" t="s">
        <v>92</v>
      </c>
      <c r="B55" s="203"/>
      <c r="C55" s="203"/>
      <c r="D55" s="203"/>
      <c r="E55" s="203"/>
    </row>
    <row r="56" spans="1:5" ht="15" customHeight="1">
      <c r="A56" s="199" t="s">
        <v>564</v>
      </c>
      <c r="B56" s="203"/>
      <c r="C56" s="203"/>
      <c r="D56" s="203"/>
      <c r="E56" s="203"/>
    </row>
    <row r="57" spans="1:5" ht="15" customHeight="1">
      <c r="A57" s="199" t="s">
        <v>565</v>
      </c>
      <c r="B57" s="203"/>
      <c r="C57" s="203"/>
      <c r="D57" s="203"/>
      <c r="E57" s="203"/>
    </row>
    <row r="58" spans="1:5" ht="15" customHeight="1">
      <c r="A58" s="199" t="s">
        <v>93</v>
      </c>
      <c r="B58" s="203"/>
      <c r="C58" s="203">
        <v>23418796220</v>
      </c>
      <c r="D58" s="203"/>
      <c r="E58" s="203">
        <v>24236127979</v>
      </c>
    </row>
    <row r="59" spans="1:5">
      <c r="A59" s="199" t="s">
        <v>94</v>
      </c>
      <c r="B59" s="203"/>
      <c r="C59" s="203">
        <v>28347599540</v>
      </c>
      <c r="D59" s="203"/>
      <c r="E59" s="203">
        <v>35452284429</v>
      </c>
    </row>
    <row r="60" spans="1:5">
      <c r="B60" s="197"/>
      <c r="C60" s="205"/>
      <c r="D60" s="197"/>
      <c r="E60" s="205"/>
    </row>
  </sheetData>
  <mergeCells count="8">
    <mergeCell ref="B7:C7"/>
    <mergeCell ref="D7:E7"/>
    <mergeCell ref="A1:E1"/>
    <mergeCell ref="A3:E3"/>
    <mergeCell ref="A4:E4"/>
    <mergeCell ref="A6:A7"/>
    <mergeCell ref="B6:C6"/>
    <mergeCell ref="D6:E6"/>
  </mergeCells>
  <phoneticPr fontId="3" type="noConversion"/>
  <printOptions horizontalCentered="1"/>
  <pageMargins left="0.39370078740157483" right="0.39370078740157483" top="0.6692913385826772" bottom="0.47244094488188981" header="0.51181102362204722" footer="0.39370078740157483"/>
  <pageSetup paperSize="9" scale="82" orientation="portrait" horizontalDpi="300" verticalDpi="30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I55"/>
  <sheetViews>
    <sheetView topLeftCell="A22" workbookViewId="0">
      <selection activeCell="E19" sqref="E19"/>
    </sheetView>
  </sheetViews>
  <sheetFormatPr defaultColWidth="8.77734375" defaultRowHeight="13.5"/>
  <cols>
    <col min="1" max="1" width="24.77734375" style="149" customWidth="1"/>
    <col min="2" max="2" width="14" style="149" customWidth="1"/>
    <col min="3" max="3" width="19.88671875" style="149" bestFit="1" customWidth="1"/>
    <col min="4" max="4" width="14" style="149" customWidth="1"/>
    <col min="5" max="5" width="17.33203125" style="149" bestFit="1" customWidth="1"/>
    <col min="6" max="6" width="8.88671875" style="149" customWidth="1"/>
    <col min="7" max="7" width="10.77734375" style="149" bestFit="1" customWidth="1"/>
    <col min="8" max="8" width="8.88671875" style="149" customWidth="1"/>
    <col min="9" max="9" width="10.77734375" style="149" bestFit="1" customWidth="1"/>
    <col min="10" max="16384" width="8.77734375" style="149"/>
  </cols>
  <sheetData>
    <row r="1" spans="1:9" ht="30" customHeight="1">
      <c r="A1" s="324" t="s">
        <v>405</v>
      </c>
      <c r="B1" s="324"/>
      <c r="C1" s="324"/>
      <c r="D1" s="324"/>
      <c r="E1" s="324"/>
    </row>
    <row r="2" spans="1:9" ht="14.1" customHeight="1">
      <c r="A2" s="325" t="s">
        <v>566</v>
      </c>
      <c r="B2" s="325"/>
      <c r="C2" s="325"/>
      <c r="D2" s="325"/>
      <c r="E2" s="325"/>
    </row>
    <row r="3" spans="1:9" ht="14.1" customHeight="1">
      <c r="A3" s="325" t="s">
        <v>520</v>
      </c>
      <c r="B3" s="325"/>
      <c r="C3" s="325"/>
      <c r="D3" s="325"/>
      <c r="E3" s="325"/>
    </row>
    <row r="4" spans="1:9" ht="14.1" customHeight="1">
      <c r="A4" s="196" t="s">
        <v>419</v>
      </c>
      <c r="B4" s="197"/>
      <c r="C4" s="197"/>
      <c r="D4" s="197"/>
      <c r="E4" s="198" t="s">
        <v>393</v>
      </c>
    </row>
    <row r="5" spans="1:9" ht="18" customHeight="1">
      <c r="A5" s="323" t="s">
        <v>57</v>
      </c>
      <c r="B5" s="323" t="s">
        <v>562</v>
      </c>
      <c r="C5" s="323"/>
      <c r="D5" s="323" t="s">
        <v>563</v>
      </c>
      <c r="E5" s="323"/>
    </row>
    <row r="6" spans="1:9" ht="14.1" customHeight="1">
      <c r="A6" s="323"/>
      <c r="B6" s="323" t="s">
        <v>58</v>
      </c>
      <c r="C6" s="323"/>
      <c r="D6" s="323" t="s">
        <v>58</v>
      </c>
      <c r="E6" s="323"/>
    </row>
    <row r="7" spans="1:9" ht="15" customHeight="1">
      <c r="A7" s="199" t="s">
        <v>95</v>
      </c>
      <c r="B7" s="203">
        <v>0</v>
      </c>
      <c r="C7" s="203">
        <v>1737557839</v>
      </c>
      <c r="D7" s="203">
        <v>0</v>
      </c>
      <c r="E7" s="203">
        <v>2156540739</v>
      </c>
    </row>
    <row r="8" spans="1:9" ht="15" customHeight="1">
      <c r="A8" s="200" t="s">
        <v>448</v>
      </c>
      <c r="B8" s="204">
        <v>1705297399</v>
      </c>
      <c r="C8" s="204">
        <v>0</v>
      </c>
      <c r="D8" s="204">
        <v>1893365972</v>
      </c>
      <c r="E8" s="204">
        <v>0</v>
      </c>
    </row>
    <row r="9" spans="1:9" ht="15" customHeight="1">
      <c r="A9" s="200" t="s">
        <v>449</v>
      </c>
      <c r="B9" s="204">
        <v>0</v>
      </c>
      <c r="C9" s="204">
        <v>0</v>
      </c>
      <c r="D9" s="204">
        <v>130000000</v>
      </c>
      <c r="E9" s="204">
        <v>0</v>
      </c>
    </row>
    <row r="10" spans="1:9" ht="15" customHeight="1">
      <c r="A10" s="200" t="s">
        <v>450</v>
      </c>
      <c r="B10" s="204">
        <v>31404077</v>
      </c>
      <c r="C10" s="204">
        <v>0</v>
      </c>
      <c r="D10" s="204">
        <v>76342059</v>
      </c>
      <c r="E10" s="204">
        <v>0</v>
      </c>
    </row>
    <row r="11" spans="1:9" ht="15" customHeight="1">
      <c r="A11" s="200" t="s">
        <v>451</v>
      </c>
      <c r="B11" s="204">
        <v>856363</v>
      </c>
      <c r="C11" s="204">
        <v>0</v>
      </c>
      <c r="D11" s="204">
        <v>56832708</v>
      </c>
      <c r="E11" s="204">
        <v>0</v>
      </c>
    </row>
    <row r="12" spans="1:9" ht="15" customHeight="1">
      <c r="A12" s="199" t="s">
        <v>99</v>
      </c>
      <c r="B12" s="203">
        <v>0</v>
      </c>
      <c r="C12" s="203">
        <v>0</v>
      </c>
      <c r="D12" s="203">
        <v>0</v>
      </c>
      <c r="E12" s="203">
        <v>0</v>
      </c>
    </row>
    <row r="13" spans="1:9" ht="15" customHeight="1">
      <c r="A13" s="199" t="s">
        <v>100</v>
      </c>
      <c r="B13" s="203">
        <v>0</v>
      </c>
      <c r="C13" s="203">
        <v>1737557839</v>
      </c>
      <c r="D13" s="203">
        <v>0</v>
      </c>
      <c r="E13" s="203">
        <v>2156540739</v>
      </c>
    </row>
    <row r="14" spans="1:9" ht="15" customHeight="1">
      <c r="A14" s="199" t="s">
        <v>101</v>
      </c>
      <c r="B14" s="203">
        <v>0</v>
      </c>
      <c r="C14" s="203">
        <v>3034695149</v>
      </c>
      <c r="D14" s="203">
        <v>0</v>
      </c>
      <c r="E14" s="203">
        <v>3136024801</v>
      </c>
      <c r="G14" s="154"/>
      <c r="H14" s="154"/>
      <c r="I14" s="154"/>
    </row>
    <row r="15" spans="1:9" s="206" customFormat="1" ht="15" customHeight="1">
      <c r="A15" s="200" t="s">
        <v>102</v>
      </c>
      <c r="B15" s="204">
        <v>664338092</v>
      </c>
      <c r="C15" s="204">
        <v>0</v>
      </c>
      <c r="D15" s="204">
        <v>706528480</v>
      </c>
      <c r="E15" s="204">
        <v>0</v>
      </c>
      <c r="G15" s="231"/>
      <c r="H15" s="231"/>
      <c r="I15" s="231"/>
    </row>
    <row r="16" spans="1:9" s="206" customFormat="1" ht="15" customHeight="1">
      <c r="A16" s="200" t="s">
        <v>103</v>
      </c>
      <c r="B16" s="204">
        <v>112779840</v>
      </c>
      <c r="C16" s="204">
        <v>0</v>
      </c>
      <c r="D16" s="204">
        <v>95133600</v>
      </c>
      <c r="E16" s="204">
        <v>0</v>
      </c>
      <c r="G16" s="231"/>
      <c r="H16" s="231"/>
      <c r="I16" s="231"/>
    </row>
    <row r="17" spans="1:9" s="206" customFormat="1" ht="15" customHeight="1">
      <c r="A17" s="200" t="s">
        <v>377</v>
      </c>
      <c r="B17" s="204">
        <v>64755131</v>
      </c>
      <c r="C17" s="204">
        <v>0</v>
      </c>
      <c r="D17" s="204">
        <v>113045951</v>
      </c>
      <c r="E17" s="204">
        <v>0</v>
      </c>
      <c r="G17" s="231"/>
      <c r="H17" s="231"/>
      <c r="I17" s="231"/>
    </row>
    <row r="18" spans="1:9" s="206" customFormat="1" ht="15" customHeight="1">
      <c r="A18" s="200" t="s">
        <v>105</v>
      </c>
      <c r="B18" s="204">
        <v>100848934</v>
      </c>
      <c r="C18" s="204">
        <v>0</v>
      </c>
      <c r="D18" s="204">
        <v>125496564</v>
      </c>
      <c r="E18" s="204">
        <v>0</v>
      </c>
      <c r="G18" s="231"/>
      <c r="H18" s="231"/>
      <c r="I18" s="231"/>
    </row>
    <row r="19" spans="1:9" s="206" customFormat="1" ht="15" customHeight="1">
      <c r="A19" s="200" t="s">
        <v>106</v>
      </c>
      <c r="B19" s="204">
        <v>1068107</v>
      </c>
      <c r="C19" s="204">
        <v>0</v>
      </c>
      <c r="D19" s="204">
        <v>2871712</v>
      </c>
      <c r="E19" s="204">
        <v>0</v>
      </c>
      <c r="G19" s="231"/>
      <c r="H19" s="231"/>
      <c r="I19" s="231"/>
    </row>
    <row r="20" spans="1:9" s="206" customFormat="1" ht="15" customHeight="1">
      <c r="A20" s="200" t="s">
        <v>107</v>
      </c>
      <c r="B20" s="204">
        <v>9699944</v>
      </c>
      <c r="C20" s="204">
        <v>0</v>
      </c>
      <c r="D20" s="204">
        <v>12425633</v>
      </c>
      <c r="E20" s="204">
        <v>0</v>
      </c>
      <c r="G20" s="231"/>
      <c r="H20" s="231"/>
      <c r="I20" s="231"/>
    </row>
    <row r="21" spans="1:9" s="206" customFormat="1" ht="15" customHeight="1">
      <c r="A21" s="200" t="s">
        <v>108</v>
      </c>
      <c r="B21" s="204">
        <v>149761655</v>
      </c>
      <c r="C21" s="204">
        <v>0</v>
      </c>
      <c r="D21" s="204">
        <v>147673420</v>
      </c>
      <c r="E21" s="204">
        <v>0</v>
      </c>
      <c r="G21" s="231"/>
      <c r="H21" s="231"/>
      <c r="I21" s="231"/>
    </row>
    <row r="22" spans="1:9" s="206" customFormat="1" ht="15" customHeight="1">
      <c r="A22" s="200" t="s">
        <v>164</v>
      </c>
      <c r="B22" s="204">
        <v>24993430</v>
      </c>
      <c r="C22" s="204">
        <v>0</v>
      </c>
      <c r="D22" s="204">
        <v>21004590</v>
      </c>
      <c r="E22" s="204">
        <v>0</v>
      </c>
      <c r="G22" s="231"/>
      <c r="H22" s="231"/>
      <c r="I22" s="231"/>
    </row>
    <row r="23" spans="1:9" s="206" customFormat="1" ht="15" customHeight="1">
      <c r="A23" s="200" t="s">
        <v>109</v>
      </c>
      <c r="B23" s="204">
        <v>842041054</v>
      </c>
      <c r="C23" s="204">
        <v>0</v>
      </c>
      <c r="D23" s="204">
        <v>848765332</v>
      </c>
      <c r="E23" s="204">
        <v>0</v>
      </c>
      <c r="G23" s="231"/>
      <c r="H23" s="231"/>
      <c r="I23" s="231"/>
    </row>
    <row r="24" spans="1:9" s="206" customFormat="1" ht="15" customHeight="1">
      <c r="A24" s="200" t="s">
        <v>110</v>
      </c>
      <c r="B24" s="204">
        <v>13257450</v>
      </c>
      <c r="C24" s="204">
        <v>0</v>
      </c>
      <c r="D24" s="204">
        <v>1801980</v>
      </c>
      <c r="E24" s="204">
        <v>0</v>
      </c>
    </row>
    <row r="25" spans="1:9" s="206" customFormat="1" ht="15" customHeight="1">
      <c r="A25" s="200" t="s">
        <v>111</v>
      </c>
      <c r="B25" s="204">
        <v>87785820</v>
      </c>
      <c r="C25" s="204">
        <v>0</v>
      </c>
      <c r="D25" s="204">
        <v>150330074</v>
      </c>
      <c r="E25" s="204">
        <v>0</v>
      </c>
      <c r="G25" s="231"/>
      <c r="H25" s="231"/>
      <c r="I25" s="231"/>
    </row>
    <row r="26" spans="1:9" s="206" customFormat="1" ht="15" customHeight="1">
      <c r="A26" s="200" t="s">
        <v>112</v>
      </c>
      <c r="B26" s="204">
        <v>9686660</v>
      </c>
      <c r="C26" s="204">
        <v>0</v>
      </c>
      <c r="D26" s="204">
        <v>7936730</v>
      </c>
      <c r="E26" s="204">
        <v>0</v>
      </c>
    </row>
    <row r="27" spans="1:9" s="206" customFormat="1" ht="15" customHeight="1">
      <c r="A27" s="200" t="s">
        <v>113</v>
      </c>
      <c r="B27" s="204">
        <v>15109645</v>
      </c>
      <c r="C27" s="204">
        <v>0</v>
      </c>
      <c r="D27" s="204">
        <v>20554241</v>
      </c>
      <c r="E27" s="204">
        <v>0</v>
      </c>
    </row>
    <row r="28" spans="1:9" s="206" customFormat="1" ht="15" customHeight="1">
      <c r="A28" s="200" t="s">
        <v>114</v>
      </c>
      <c r="B28" s="204">
        <v>431000</v>
      </c>
      <c r="C28" s="204">
        <v>0</v>
      </c>
      <c r="D28" s="204">
        <v>167900</v>
      </c>
      <c r="E28" s="204">
        <v>0</v>
      </c>
    </row>
    <row r="29" spans="1:9" s="206" customFormat="1" ht="15" customHeight="1">
      <c r="A29" s="200" t="s">
        <v>115</v>
      </c>
      <c r="B29" s="204">
        <v>337200</v>
      </c>
      <c r="C29" s="204">
        <v>0</v>
      </c>
      <c r="D29" s="204">
        <v>7127849</v>
      </c>
      <c r="E29" s="204">
        <v>0</v>
      </c>
    </row>
    <row r="30" spans="1:9" s="206" customFormat="1" ht="15" customHeight="1">
      <c r="A30" s="200" t="s">
        <v>116</v>
      </c>
      <c r="B30" s="204">
        <v>2157270</v>
      </c>
      <c r="C30" s="204">
        <v>0</v>
      </c>
      <c r="D30" s="204">
        <v>1448340</v>
      </c>
      <c r="E30" s="204">
        <v>0</v>
      </c>
    </row>
    <row r="31" spans="1:9" s="206" customFormat="1" ht="15" customHeight="1">
      <c r="A31" s="200" t="s">
        <v>117</v>
      </c>
      <c r="B31" s="204">
        <v>151841714</v>
      </c>
      <c r="C31" s="204">
        <v>0</v>
      </c>
      <c r="D31" s="204">
        <v>79599182</v>
      </c>
      <c r="E31" s="204">
        <v>0</v>
      </c>
    </row>
    <row r="32" spans="1:9" s="206" customFormat="1" ht="15" customHeight="1">
      <c r="A32" s="200" t="s">
        <v>118</v>
      </c>
      <c r="B32" s="204">
        <v>80199054</v>
      </c>
      <c r="C32" s="204">
        <v>0</v>
      </c>
      <c r="D32" s="204">
        <v>68898466</v>
      </c>
      <c r="E32" s="204">
        <v>0</v>
      </c>
    </row>
    <row r="33" spans="1:5" s="206" customFormat="1" ht="15" customHeight="1">
      <c r="A33" s="200" t="s">
        <v>472</v>
      </c>
      <c r="B33" s="204">
        <v>-21689615</v>
      </c>
      <c r="C33" s="204">
        <v>0</v>
      </c>
      <c r="D33" s="204">
        <v>-16257145</v>
      </c>
      <c r="E33" s="204">
        <v>0</v>
      </c>
    </row>
    <row r="34" spans="1:5" s="206" customFormat="1" ht="15" customHeight="1">
      <c r="A34" s="200" t="s">
        <v>452</v>
      </c>
      <c r="B34" s="204">
        <v>15217</v>
      </c>
      <c r="C34" s="204">
        <v>0</v>
      </c>
      <c r="D34" s="204">
        <v>13322</v>
      </c>
      <c r="E34" s="204">
        <v>0</v>
      </c>
    </row>
    <row r="35" spans="1:5" s="206" customFormat="1" ht="15" customHeight="1">
      <c r="A35" s="200" t="s">
        <v>119</v>
      </c>
      <c r="B35" s="204">
        <v>23095432</v>
      </c>
      <c r="C35" s="204">
        <v>0</v>
      </c>
      <c r="D35" s="204">
        <v>22651801</v>
      </c>
      <c r="E35" s="204">
        <v>0</v>
      </c>
    </row>
    <row r="36" spans="1:5" s="206" customFormat="1" ht="15" customHeight="1">
      <c r="A36" s="200" t="s">
        <v>120</v>
      </c>
      <c r="B36" s="204">
        <v>428045100</v>
      </c>
      <c r="C36" s="204">
        <v>0</v>
      </c>
      <c r="D36" s="204">
        <v>432350909</v>
      </c>
      <c r="E36" s="204">
        <v>0</v>
      </c>
    </row>
    <row r="37" spans="1:5" s="206" customFormat="1" ht="15" customHeight="1">
      <c r="A37" s="200" t="s">
        <v>121</v>
      </c>
      <c r="B37" s="204">
        <v>35250568</v>
      </c>
      <c r="C37" s="204">
        <v>0</v>
      </c>
      <c r="D37" s="204">
        <v>23482480</v>
      </c>
      <c r="E37" s="204">
        <v>0</v>
      </c>
    </row>
    <row r="38" spans="1:5" s="206" customFormat="1" ht="15" customHeight="1">
      <c r="A38" s="200" t="s">
        <v>122</v>
      </c>
      <c r="B38" s="204">
        <v>21687799</v>
      </c>
      <c r="C38" s="204">
        <v>0</v>
      </c>
      <c r="D38" s="204">
        <v>36878080</v>
      </c>
      <c r="E38" s="204">
        <v>0</v>
      </c>
    </row>
    <row r="39" spans="1:5" s="206" customFormat="1" ht="15" customHeight="1">
      <c r="A39" s="200" t="s">
        <v>123</v>
      </c>
      <c r="B39" s="204">
        <v>217198648</v>
      </c>
      <c r="C39" s="204">
        <v>0</v>
      </c>
      <c r="D39" s="204">
        <v>226095310</v>
      </c>
      <c r="E39" s="204">
        <v>0</v>
      </c>
    </row>
    <row r="40" spans="1:5" s="207" customFormat="1" ht="15" customHeight="1">
      <c r="A40" s="199" t="s">
        <v>124</v>
      </c>
      <c r="B40" s="203">
        <v>0</v>
      </c>
      <c r="C40" s="203">
        <v>1297137310</v>
      </c>
      <c r="D40" s="203">
        <v>0</v>
      </c>
      <c r="E40" s="203">
        <v>979484062</v>
      </c>
    </row>
    <row r="41" spans="1:5" s="207" customFormat="1" ht="15" customHeight="1">
      <c r="A41" s="199" t="s">
        <v>125</v>
      </c>
      <c r="B41" s="203">
        <v>0</v>
      </c>
      <c r="C41" s="203">
        <v>482479798</v>
      </c>
      <c r="D41" s="203">
        <v>0</v>
      </c>
      <c r="E41" s="203">
        <v>340988752</v>
      </c>
    </row>
    <row r="42" spans="1:5" s="206" customFormat="1" ht="15" customHeight="1">
      <c r="A42" s="200" t="s">
        <v>126</v>
      </c>
      <c r="B42" s="204">
        <v>352372644</v>
      </c>
      <c r="C42" s="204">
        <v>0</v>
      </c>
      <c r="D42" s="204">
        <v>319648578</v>
      </c>
      <c r="E42" s="204">
        <v>0</v>
      </c>
    </row>
    <row r="43" spans="1:5" s="206" customFormat="1" ht="15" customHeight="1">
      <c r="A43" s="200" t="s">
        <v>473</v>
      </c>
      <c r="B43" s="204">
        <v>2857410</v>
      </c>
      <c r="C43" s="204">
        <v>0</v>
      </c>
      <c r="D43" s="204">
        <v>19180000</v>
      </c>
      <c r="E43" s="204">
        <v>0</v>
      </c>
    </row>
    <row r="44" spans="1:5" s="206" customFormat="1" ht="15" customHeight="1">
      <c r="A44" s="200" t="s">
        <v>474</v>
      </c>
      <c r="B44" s="204">
        <v>422194</v>
      </c>
      <c r="C44" s="204">
        <v>0</v>
      </c>
      <c r="D44" s="204">
        <v>2009761</v>
      </c>
      <c r="E44" s="204">
        <v>0</v>
      </c>
    </row>
    <row r="45" spans="1:5" s="206" customFormat="1" ht="15" customHeight="1">
      <c r="A45" s="200" t="s">
        <v>340</v>
      </c>
      <c r="B45" s="204">
        <v>12634111</v>
      </c>
      <c r="C45" s="204">
        <v>0</v>
      </c>
      <c r="D45" s="204">
        <v>0</v>
      </c>
      <c r="E45" s="204">
        <v>0</v>
      </c>
    </row>
    <row r="46" spans="1:5" s="206" customFormat="1" ht="15" customHeight="1">
      <c r="A46" s="200" t="s">
        <v>127</v>
      </c>
      <c r="B46" s="204">
        <v>114193439</v>
      </c>
      <c r="C46" s="204">
        <v>0</v>
      </c>
      <c r="D46" s="204">
        <v>150413</v>
      </c>
      <c r="E46" s="204">
        <v>0</v>
      </c>
    </row>
    <row r="47" spans="1:5" s="207" customFormat="1" ht="15" customHeight="1">
      <c r="A47" s="199" t="s">
        <v>128</v>
      </c>
      <c r="B47" s="203">
        <v>0</v>
      </c>
      <c r="C47" s="203">
        <v>2674247</v>
      </c>
      <c r="D47" s="203">
        <v>0</v>
      </c>
      <c r="E47" s="203">
        <v>3678690</v>
      </c>
    </row>
    <row r="48" spans="1:5" s="206" customFormat="1" ht="15" customHeight="1">
      <c r="A48" s="200" t="s">
        <v>521</v>
      </c>
      <c r="B48" s="204">
        <v>0</v>
      </c>
      <c r="C48" s="204">
        <v>0</v>
      </c>
      <c r="D48" s="204">
        <v>656876</v>
      </c>
      <c r="E48" s="204">
        <v>0</v>
      </c>
    </row>
    <row r="49" spans="1:5" s="206" customFormat="1" ht="15" customHeight="1">
      <c r="A49" s="200" t="s">
        <v>475</v>
      </c>
      <c r="B49" s="204">
        <v>223534</v>
      </c>
      <c r="C49" s="204">
        <v>0</v>
      </c>
      <c r="D49" s="204">
        <v>133392</v>
      </c>
      <c r="E49" s="204">
        <v>0</v>
      </c>
    </row>
    <row r="50" spans="1:5" s="206" customFormat="1" ht="15" customHeight="1">
      <c r="A50" s="200" t="s">
        <v>130</v>
      </c>
      <c r="B50" s="204">
        <v>2450713</v>
      </c>
      <c r="C50" s="204">
        <v>0</v>
      </c>
      <c r="D50" s="204">
        <v>2888422</v>
      </c>
      <c r="E50" s="204">
        <v>0</v>
      </c>
    </row>
    <row r="51" spans="1:5" s="207" customFormat="1">
      <c r="A51" s="199" t="s">
        <v>378</v>
      </c>
      <c r="B51" s="203">
        <v>0</v>
      </c>
      <c r="C51" s="203">
        <v>817331759</v>
      </c>
      <c r="D51" s="203">
        <v>0</v>
      </c>
      <c r="E51" s="203">
        <v>642174000</v>
      </c>
    </row>
    <row r="52" spans="1:5" s="207" customFormat="1">
      <c r="A52" s="199" t="s">
        <v>131</v>
      </c>
      <c r="B52" s="203">
        <v>0</v>
      </c>
      <c r="C52" s="203">
        <v>0</v>
      </c>
      <c r="D52" s="203">
        <v>0</v>
      </c>
      <c r="E52" s="203">
        <v>0</v>
      </c>
    </row>
    <row r="53" spans="1:5" s="207" customFormat="1">
      <c r="A53" s="199" t="s">
        <v>379</v>
      </c>
      <c r="B53" s="203">
        <v>0</v>
      </c>
      <c r="C53" s="203">
        <v>817331759</v>
      </c>
      <c r="D53" s="203">
        <v>0</v>
      </c>
      <c r="E53" s="203">
        <v>642174000</v>
      </c>
    </row>
    <row r="54" spans="1:5" s="206" customFormat="1"/>
    <row r="55" spans="1:5" s="206" customFormat="1"/>
  </sheetData>
  <mergeCells count="8">
    <mergeCell ref="B6:C6"/>
    <mergeCell ref="D6:E6"/>
    <mergeCell ref="A1:E1"/>
    <mergeCell ref="A2:E2"/>
    <mergeCell ref="A3:E3"/>
    <mergeCell ref="A5:A6"/>
    <mergeCell ref="B5:C5"/>
    <mergeCell ref="D5:E5"/>
  </mergeCells>
  <phoneticPr fontId="3" type="noConversion"/>
  <printOptions horizontalCentered="1"/>
  <pageMargins left="0.39370078740157483" right="0.39370078740157483" top="0.6692913385826772" bottom="0.47244094488188981" header="0.51181102362204722" footer="0.39370078740157483"/>
  <pageSetup paperSize="9" scale="9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24</vt:i4>
      </vt:variant>
      <vt:variant>
        <vt:lpstr>이름이 지정된 범위</vt:lpstr>
      </vt:variant>
      <vt:variant>
        <vt:i4>14</vt:i4>
      </vt:variant>
    </vt:vector>
  </HeadingPairs>
  <TitlesOfParts>
    <vt:vector size="38" baseType="lpstr">
      <vt:lpstr>표지</vt:lpstr>
      <vt:lpstr>목차</vt:lpstr>
      <vt:lpstr>세입세출총괄</vt:lpstr>
      <vt:lpstr>법인세입</vt:lpstr>
      <vt:lpstr>법인세출</vt:lpstr>
      <vt:lpstr>시설세입</vt:lpstr>
      <vt:lpstr>시설세출</vt:lpstr>
      <vt:lpstr>재무상태표(통합)</vt:lpstr>
      <vt:lpstr>손익계산서(통합)</vt:lpstr>
      <vt:lpstr>재무상태표(법인)</vt:lpstr>
      <vt:lpstr>손익계산서(법인)</vt:lpstr>
      <vt:lpstr>재무상태표(시설)</vt:lpstr>
      <vt:lpstr>손익계산서(시설)</vt:lpstr>
      <vt:lpstr>현금예금</vt:lpstr>
      <vt:lpstr>미수금</vt:lpstr>
      <vt:lpstr>기타유동자산</vt:lpstr>
      <vt:lpstr>고정자산명세서</vt:lpstr>
      <vt:lpstr>부채명세서</vt:lpstr>
      <vt:lpstr>기본재산수입</vt:lpstr>
      <vt:lpstr>사업수입명세서</vt:lpstr>
      <vt:lpstr>후원금수입</vt:lpstr>
      <vt:lpstr>인건비</vt:lpstr>
      <vt:lpstr>사업비</vt:lpstr>
      <vt:lpstr>기타비용</vt:lpstr>
      <vt:lpstr>기타비용!Print_Area</vt:lpstr>
      <vt:lpstr>미수금!Print_Area</vt:lpstr>
      <vt:lpstr>세입세출총괄!Print_Area</vt:lpstr>
      <vt:lpstr>'손익계산서(법인)'!Print_Area</vt:lpstr>
      <vt:lpstr>'손익계산서(시설)'!Print_Area</vt:lpstr>
      <vt:lpstr>'손익계산서(통합)'!Print_Area</vt:lpstr>
      <vt:lpstr>'재무상태표(법인)'!Print_Area</vt:lpstr>
      <vt:lpstr>'재무상태표(시설)'!Print_Area</vt:lpstr>
      <vt:lpstr>'재무상태표(통합)'!Print_Area</vt:lpstr>
      <vt:lpstr>후원금수입!Print_Area</vt:lpstr>
      <vt:lpstr>고정자산명세서!Print_Titles</vt:lpstr>
      <vt:lpstr>부채명세서!Print_Titles</vt:lpstr>
      <vt:lpstr>시설세출!Print_Titles</vt:lpstr>
      <vt:lpstr>후원금수입!Print_Titles</vt:lpstr>
    </vt:vector>
  </TitlesOfParts>
  <Company>cheongshim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성성이</dc:creator>
  <cp:lastModifiedBy>kuku799</cp:lastModifiedBy>
  <cp:lastPrinted>2021-03-25T01:47:40Z</cp:lastPrinted>
  <dcterms:created xsi:type="dcterms:W3CDTF">2005-12-28T13:38:08Z</dcterms:created>
  <dcterms:modified xsi:type="dcterms:W3CDTF">2021-03-25T01:47:47Z</dcterms:modified>
</cp:coreProperties>
</file>